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Peti\Ballon\Pontszámítás\"/>
    </mc:Choice>
  </mc:AlternateContent>
  <xr:revisionPtr revIDLastSave="0" documentId="13_ncr:1_{33FB5C1C-2960-41FA-B6AC-74BFD1646454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Summary" sheetId="2" r:id="rId1"/>
    <sheet name="CalcResults" sheetId="1" r:id="rId2"/>
  </sheets>
  <definedNames>
    <definedName name="_xlnm.Print_Titles" localSheetId="1">CalcResults!$B:$B,CalcResults!$2:$2</definedName>
    <definedName name="_xlnm.Print_Area" localSheetId="1">Table1[#All]</definedName>
    <definedName name="_xlnm.Print_Area" localSheetId="0">Summary!$B$2:$I$33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1" i="1" l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29" i="2" l="1"/>
  <c r="D31" i="2"/>
  <c r="D24" i="2"/>
  <c r="F17" i="2"/>
  <c r="D15" i="2"/>
  <c r="E3" i="2"/>
  <c r="F3" i="2" l="1"/>
  <c r="E19" i="2"/>
  <c r="D9" i="2"/>
  <c r="D13" i="2"/>
  <c r="F23" i="2"/>
  <c r="E21" i="2"/>
  <c r="E5" i="2"/>
  <c r="F32" i="2"/>
  <c r="F12" i="2"/>
  <c r="E15" i="2"/>
  <c r="D23" i="2"/>
  <c r="F5" i="2"/>
  <c r="E8" i="2"/>
  <c r="D17" i="2"/>
  <c r="E12" i="2"/>
  <c r="F33" i="2"/>
  <c r="D8" i="2"/>
  <c r="E9" i="2"/>
  <c r="D3" i="2"/>
  <c r="F15" i="2"/>
  <c r="E23" i="2"/>
  <c r="D21" i="2"/>
  <c r="F8" i="2"/>
  <c r="E17" i="2"/>
  <c r="F29" i="2"/>
  <c r="D25" i="2"/>
  <c r="F21" i="2"/>
  <c r="E25" i="2"/>
  <c r="D27" i="2"/>
  <c r="F24" i="2"/>
  <c r="E13" i="2"/>
  <c r="D19" i="2"/>
  <c r="F31" i="2"/>
  <c r="E30" i="2"/>
  <c r="E31" i="2"/>
  <c r="D32" i="2"/>
  <c r="E24" i="2"/>
  <c r="D30" i="2"/>
  <c r="F25" i="2"/>
  <c r="E27" i="2"/>
  <c r="D33" i="2"/>
  <c r="F13" i="2"/>
  <c r="E14" i="2"/>
  <c r="D12" i="2"/>
  <c r="F27" i="2"/>
  <c r="E33" i="2"/>
  <c r="D5" i="2"/>
  <c r="F19" i="2"/>
  <c r="E32" i="2"/>
  <c r="F30" i="2"/>
  <c r="F16" i="2"/>
  <c r="D14" i="2"/>
  <c r="F14" i="2"/>
  <c r="F18" i="2"/>
  <c r="E29" i="2"/>
  <c r="D10" i="2"/>
  <c r="E16" i="2"/>
  <c r="E6" i="2"/>
  <c r="F10" i="2"/>
  <c r="D18" i="2"/>
  <c r="F7" i="2"/>
  <c r="E18" i="2"/>
  <c r="E26" i="2"/>
  <c r="D20" i="2"/>
  <c r="E20" i="2"/>
  <c r="D11" i="2"/>
  <c r="D16" i="2"/>
  <c r="F20" i="2"/>
  <c r="E28" i="2"/>
  <c r="D6" i="2"/>
  <c r="F28" i="2"/>
  <c r="F26" i="2"/>
  <c r="E10" i="2"/>
  <c r="F22" i="2"/>
  <c r="D4" i="2"/>
  <c r="F6" i="2"/>
  <c r="E11" i="2"/>
  <c r="D22" i="2"/>
  <c r="F9" i="2"/>
  <c r="E4" i="2"/>
  <c r="D7" i="2"/>
  <c r="F11" i="2"/>
  <c r="E22" i="2"/>
  <c r="F4" i="2"/>
  <c r="E7" i="2"/>
  <c r="D28" i="2"/>
  <c r="D26" i="2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H20" i="2" l="1"/>
  <c r="G20" i="2"/>
  <c r="H24" i="2"/>
  <c r="G24" i="2"/>
  <c r="H31" i="2"/>
  <c r="G31" i="2"/>
  <c r="G12" i="2"/>
  <c r="H12" i="2"/>
  <c r="G10" i="2"/>
  <c r="H10" i="2"/>
  <c r="H13" i="2"/>
  <c r="G13" i="2"/>
  <c r="H28" i="2"/>
  <c r="G28" i="2"/>
  <c r="H11" i="2"/>
  <c r="G11" i="2"/>
  <c r="H22" i="2"/>
  <c r="G22" i="2"/>
  <c r="H17" i="2"/>
  <c r="G17" i="2"/>
  <c r="G25" i="2"/>
  <c r="H25" i="2"/>
  <c r="G29" i="2"/>
  <c r="H29" i="2"/>
  <c r="I17" i="2" l="1"/>
  <c r="I13" i="2"/>
  <c r="I24" i="2"/>
  <c r="I22" i="2"/>
  <c r="I20" i="2"/>
  <c r="I25" i="2"/>
  <c r="I29" i="2"/>
  <c r="I12" i="2"/>
  <c r="I10" i="2"/>
  <c r="I11" i="2"/>
  <c r="I28" i="2"/>
  <c r="I31" i="2"/>
  <c r="H15" i="2" l="1"/>
  <c r="G4" i="2"/>
  <c r="G30" i="2"/>
  <c r="H6" i="2"/>
  <c r="G16" i="2"/>
  <c r="G6" i="2"/>
  <c r="H30" i="2"/>
  <c r="G15" i="2"/>
  <c r="H7" i="2"/>
  <c r="H5" i="2"/>
  <c r="G27" i="2"/>
  <c r="H27" i="2"/>
  <c r="G33" i="2"/>
  <c r="H19" i="2"/>
  <c r="H21" i="2"/>
  <c r="G26" i="2"/>
  <c r="H4" i="2"/>
  <c r="H16" i="2"/>
  <c r="H9" i="2"/>
  <c r="G5" i="2"/>
  <c r="G21" i="2"/>
  <c r="G23" i="2"/>
  <c r="G8" i="2"/>
  <c r="G18" i="2"/>
  <c r="G9" i="2"/>
  <c r="G7" i="2"/>
  <c r="G19" i="2"/>
  <c r="G3" i="2"/>
  <c r="G32" i="2"/>
  <c r="G14" i="2"/>
  <c r="H18" i="2"/>
  <c r="H23" i="2"/>
  <c r="H8" i="2"/>
  <c r="H14" i="2"/>
  <c r="H26" i="2"/>
  <c r="H32" i="2"/>
  <c r="H33" i="2"/>
  <c r="H3" i="2"/>
  <c r="I4" i="2" l="1"/>
  <c r="I15" i="2"/>
  <c r="I30" i="2"/>
  <c r="I6" i="2"/>
  <c r="I27" i="2"/>
  <c r="I16" i="2"/>
  <c r="I33" i="2"/>
  <c r="I19" i="2"/>
  <c r="I23" i="2"/>
  <c r="I8" i="2"/>
  <c r="I5" i="2"/>
  <c r="I9" i="2"/>
  <c r="I7" i="2"/>
  <c r="I18" i="2"/>
  <c r="I26" i="2"/>
  <c r="I21" i="2"/>
  <c r="I14" i="2"/>
  <c r="I32" i="2"/>
  <c r="I3" i="2"/>
</calcChain>
</file>

<file path=xl/sharedStrings.xml><?xml version="1.0" encoding="utf-8"?>
<sst xmlns="http://schemas.openxmlformats.org/spreadsheetml/2006/main" count="316" uniqueCount="87">
  <si>
    <t>TotalFactor</t>
  </si>
  <si>
    <t>AvrPoint</t>
  </si>
  <si>
    <t>CalcPoint</t>
  </si>
  <si>
    <t>Németh Zoltán</t>
  </si>
  <si>
    <t>Tóth Mihály</t>
  </si>
  <si>
    <t>Konecsni János</t>
  </si>
  <si>
    <t>Garab Szabolcs</t>
  </si>
  <si>
    <t>Hunor Gábor</t>
  </si>
  <si>
    <t>Nyíri Áron</t>
  </si>
  <si>
    <t>Nagy Péter</t>
  </si>
  <si>
    <t>Becz Rita</t>
  </si>
  <si>
    <t>Szabó Péter</t>
  </si>
  <si>
    <t>Molnár Csaba</t>
  </si>
  <si>
    <t>Molnár Péter</t>
  </si>
  <si>
    <t>Nagy Imre</t>
  </si>
  <si>
    <t>Rank</t>
  </si>
  <si>
    <t>Key</t>
  </si>
  <si>
    <t>Feladat</t>
  </si>
  <si>
    <t>Verseny</t>
  </si>
  <si>
    <t>Szorzó</t>
  </si>
  <si>
    <t>Keresztes László</t>
  </si>
  <si>
    <t>Simon Sándor</t>
  </si>
  <si>
    <t>Beleznay Péter</t>
  </si>
  <si>
    <t>Átlag</t>
  </si>
  <si>
    <t>Ranglista pont</t>
  </si>
  <si>
    <t>Horváth Antal</t>
  </si>
  <si>
    <t>Stieber József</t>
  </si>
  <si>
    <t>Pácza Pál</t>
  </si>
  <si>
    <t>CeCup 2020</t>
  </si>
  <si>
    <t>CeCup 2020 (NB)</t>
  </si>
  <si>
    <t>Pilóta neve</t>
  </si>
  <si>
    <t>Év</t>
  </si>
  <si>
    <t>Elért pont</t>
  </si>
  <si>
    <t>Felszállás</t>
  </si>
  <si>
    <t>Feladat típus</t>
  </si>
  <si>
    <t>Piltóták száma</t>
  </si>
  <si>
    <t>TOP150 pilóták</t>
  </si>
  <si>
    <t>Feladat szorzó</t>
  </si>
  <si>
    <t>Pilóta szorzó</t>
  </si>
  <si>
    <t>TOP150 szorzó</t>
  </si>
  <si>
    <t>Kategória szorzó</t>
  </si>
  <si>
    <t>Év szorzó</t>
  </si>
  <si>
    <t>Max. szorzó</t>
  </si>
  <si>
    <t>Pilóták száma -tól</t>
  </si>
  <si>
    <t>Pilóták száma -ig</t>
  </si>
  <si>
    <t>Top3-ban figyelembe vehető</t>
  </si>
  <si>
    <t>Slovenian Open National HAB Championship 2020</t>
  </si>
  <si>
    <t>OESM 2021</t>
  </si>
  <si>
    <t>Győr Balloon Fiesta 2021</t>
  </si>
  <si>
    <t>Krosno 2021</t>
  </si>
  <si>
    <t>Németh Balázs</t>
  </si>
  <si>
    <t>Naleczow 2021</t>
  </si>
  <si>
    <t>CeCup 2022</t>
  </si>
  <si>
    <t>Nagy Balázs</t>
  </si>
  <si>
    <t>CeCup 2022 (NB)</t>
  </si>
  <si>
    <t>Palócz Viktor</t>
  </si>
  <si>
    <t>Csonka Balázs</t>
  </si>
  <si>
    <t>Cseh Nemzeti 2022</t>
  </si>
  <si>
    <t>Krosno 2022</t>
  </si>
  <si>
    <t>Naleczow 2022</t>
  </si>
  <si>
    <t>Lengyel Nemzeti 2022</t>
  </si>
  <si>
    <t>Nowy Targ 2023</t>
  </si>
  <si>
    <t>Őcsény 2023</t>
  </si>
  <si>
    <t>Rypin 2023</t>
  </si>
  <si>
    <t>Jura Cup 2023</t>
  </si>
  <si>
    <t>Krosno 2023</t>
  </si>
  <si>
    <t>Österreichische Staatsmeisterschaft 2023</t>
  </si>
  <si>
    <t>Menyhárt Bendegúz</t>
  </si>
  <si>
    <t>Németh Tibor</t>
  </si>
  <si>
    <t>Turányi Gábor</t>
  </si>
  <si>
    <t>Leszno 2023</t>
  </si>
  <si>
    <t>Dutch Balloon Trophy 2023</t>
  </si>
  <si>
    <t>Małopolski Festiwal 2024</t>
  </si>
  <si>
    <t>SILESIAN SKY 2024</t>
  </si>
  <si>
    <t>23e Coupe d’Europe 2024</t>
  </si>
  <si>
    <t>Nałeczow 2024</t>
  </si>
  <si>
    <t>Rypin Cup 2024</t>
  </si>
  <si>
    <t>Leszno 2024</t>
  </si>
  <si>
    <t>Osztrák Nemzeti - Wieselburg 2024</t>
  </si>
  <si>
    <t xml:space="preserve">Slovenian Open Murska Sobota 2024 </t>
  </si>
  <si>
    <t>Open Styrian 2024</t>
  </si>
  <si>
    <t>Czech Balloon Trophy 2024</t>
  </si>
  <si>
    <t>Mészáros László</t>
  </si>
  <si>
    <t>Krosno 2024</t>
  </si>
  <si>
    <t>Horváth Ákos</t>
  </si>
  <si>
    <t>Kádár Róber</t>
  </si>
  <si>
    <t>Kaposvár 2024 (NB)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</si>
</sst>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"/>
  </numFmts>
  <fonts count="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"/>
      <color theme="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164" fontId="0" fillId="0" borderId="0" xfId="0" applyNumberFormat="1"/>
    <xf numFmtId="3" fontId="0" fillId="0" borderId="0" xfId="0" applyNumberFormat="1"/>
    <xf numFmtId="1" fontId="0" fillId="2" borderId="4" xfId="0" applyNumberFormat="1" applyFill="1" applyBorder="1" applyAlignment="1">
      <alignment horizontal="center" vertical="center"/>
    </xf>
    <xf numFmtId="1" fontId="0" fillId="2" borderId="7" xfId="0" applyNumberFormat="1" applyFill="1" applyBorder="1" applyAlignment="1">
      <alignment horizontal="center" vertical="center"/>
    </xf>
    <xf numFmtId="2" fontId="0" fillId="4" borderId="5" xfId="0" applyNumberFormat="1" applyFill="1" applyBorder="1"/>
    <xf numFmtId="2" fontId="0" fillId="4" borderId="5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wrapText="1"/>
    </xf>
    <xf numFmtId="1" fontId="1" fillId="3" borderId="2" xfId="0" applyNumberFormat="1" applyFont="1" applyFill="1" applyBorder="1" applyAlignment="1">
      <alignment horizontal="center" vertical="center" wrapText="1"/>
    </xf>
    <xf numFmtId="2" fontId="1" fillId="3" borderId="2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65" fontId="0" fillId="0" borderId="0" xfId="0" applyNumberFormat="1"/>
    <xf numFmtId="2" fontId="0" fillId="4" borderId="8" xfId="0" applyNumberFormat="1" applyFill="1" applyBorder="1"/>
    <xf numFmtId="2" fontId="0" fillId="4" borderId="8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1" fontId="0" fillId="5" borderId="4" xfId="0" applyNumberFormat="1" applyFill="1" applyBorder="1" applyAlignment="1">
      <alignment horizontal="center" vertical="center"/>
    </xf>
    <xf numFmtId="2" fontId="4" fillId="4" borderId="5" xfId="0" applyNumberFormat="1" applyFont="1" applyFill="1" applyBorder="1"/>
    <xf numFmtId="2" fontId="4" fillId="4" borderId="5" xfId="0" applyNumberFormat="1" applyFont="1" applyFill="1" applyBorder="1" applyAlignment="1">
      <alignment horizontal="center" vertical="center"/>
    </xf>
    <xf numFmtId="2" fontId="4" fillId="4" borderId="6" xfId="0" applyNumberFormat="1" applyFont="1" applyFill="1" applyBorder="1" applyAlignment="1">
      <alignment horizontal="center" vertical="center"/>
    </xf>
    <xf numFmtId="3" fontId="5" fillId="6" borderId="0" xfId="0" applyNumberFormat="1" applyFont="1" applyFill="1" applyAlignment="1">
      <alignment horizontal="center" vertical="center" wrapText="1"/>
    </xf>
    <xf numFmtId="2" fontId="4" fillId="6" borderId="5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 wrapText="1"/>
    </xf>
    <xf numFmtId="1" fontId="1" fillId="3" borderId="2" xfId="0" applyNumberFormat="1" applyFont="1" applyFill="1" applyBorder="1" applyAlignment="1">
      <alignment horizontal="center" vertical="center" wrapText="1"/>
    </xf>
  </cellXfs>
  <cellStyles count="1">
    <cellStyle name="Normál" xfId="0" builtinId="0"/>
  </cellStyles>
  <dxfs count="21"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numFmt numFmtId="165" formatCode="#,##0.0"/>
    </dxf>
    <dxf>
      <numFmt numFmtId="165" formatCode="#,##0.0"/>
    </dxf>
    <dxf>
      <numFmt numFmtId="164" formatCode="#,##0.0000"/>
    </dxf>
    <dxf>
      <numFmt numFmtId="3" formatCode="#,##0"/>
    </dxf>
    <dxf>
      <numFmt numFmtId="3" formatCode="#,##0"/>
    </dxf>
    <dxf>
      <numFmt numFmtId="3" formatCode="#,##0"/>
    </dxf>
    <dxf>
      <numFmt numFmtId="164" formatCode="#,##0.0000"/>
    </dxf>
    <dxf>
      <numFmt numFmtId="164" formatCode="#,##0.0000"/>
    </dxf>
    <dxf>
      <numFmt numFmtId="164" formatCode="#,##0.0000"/>
    </dxf>
    <dxf>
      <numFmt numFmtId="164" formatCode="#,##0.0000"/>
    </dxf>
    <dxf>
      <numFmt numFmtId="164" formatCode="#,##0.0000"/>
    </dxf>
    <dxf>
      <numFmt numFmtId="164" formatCode="#,##0.000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0" formatCode="General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2:X133" totalsRowShown="0" headerRowDxfId="20">
  <autoFilter ref="B2:X133" xr:uid="{00000000-0009-0000-0100-000001000000}"/>
  <sortState xmlns:xlrd2="http://schemas.microsoft.com/office/spreadsheetml/2017/richdata2" ref="B3:X120">
    <sortCondition ref="B3:B120"/>
    <sortCondition descending="1" ref="X3:X120"/>
  </sortState>
  <tableColumns count="23">
    <tableColumn id="1" xr3:uid="{00000000-0010-0000-0000-000001000000}" name="Pilóta neve"/>
    <tableColumn id="2" xr3:uid="{00000000-0010-0000-0000-000002000000}" name="Rank"/>
    <tableColumn id="3" xr3:uid="{00000000-0010-0000-0000-000003000000}" name="Key" dataDxfId="19">
      <calculatedColumnFormula>Table1[[#This Row],[Pilóta neve]]&amp;Table1[[#This Row],[Rank]]</calculatedColumnFormula>
    </tableColumn>
    <tableColumn id="4" xr3:uid="{00000000-0010-0000-0000-000004000000}" name="Verseny"/>
    <tableColumn id="5" xr3:uid="{00000000-0010-0000-0000-000005000000}" name="Év"/>
    <tableColumn id="6" xr3:uid="{00000000-0010-0000-0000-000006000000}" name="Elért pont"/>
    <tableColumn id="7" xr3:uid="{00000000-0010-0000-0000-000007000000}" name="Felszállás" dataDxfId="18"/>
    <tableColumn id="8" xr3:uid="{00000000-0010-0000-0000-000008000000}" name="Feladat" dataDxfId="17"/>
    <tableColumn id="9" xr3:uid="{00000000-0010-0000-0000-000009000000}" name="Feladat típus" dataDxfId="16"/>
    <tableColumn id="10" xr3:uid="{00000000-0010-0000-0000-00000A000000}" name="Piltóták száma" dataDxfId="15"/>
    <tableColumn id="11" xr3:uid="{00000000-0010-0000-0000-00000B000000}" name="TOP150 pilóták" dataDxfId="14"/>
    <tableColumn id="12" xr3:uid="{00000000-0010-0000-0000-00000C000000}" name="Feladat szorzó" dataDxfId="13"/>
    <tableColumn id="13" xr3:uid="{00000000-0010-0000-0000-00000D000000}" name="Pilóta szorzó" dataDxfId="12"/>
    <tableColumn id="14" xr3:uid="{00000000-0010-0000-0000-00000E000000}" name="TOP150 szorzó" dataDxfId="11"/>
    <tableColumn id="15" xr3:uid="{00000000-0010-0000-0000-00000F000000}" name="Kategória szorzó" dataDxfId="10"/>
    <tableColumn id="16" xr3:uid="{00000000-0010-0000-0000-000010000000}" name="Év szorzó" dataDxfId="9"/>
    <tableColumn id="17" xr3:uid="{00000000-0010-0000-0000-000011000000}" name="Max. szorzó" dataDxfId="8"/>
    <tableColumn id="18" xr3:uid="{00000000-0010-0000-0000-000012000000}" name="Pilóták száma -tól" dataDxfId="7"/>
    <tableColumn id="19" xr3:uid="{00000000-0010-0000-0000-000013000000}" name="Pilóták száma -ig" dataDxfId="6"/>
    <tableColumn id="20" xr3:uid="{E5E364CB-89A8-4276-A51B-23D7407ED206}" name="Top3-ban figyelembe vehető" dataDxfId="5"/>
    <tableColumn id="21" xr3:uid="{95CB3904-3DA1-4C81-B947-DEC848332525}" name="TotalFactor" dataDxfId="4"/>
    <tableColumn id="22" xr3:uid="{ACBA3721-AB88-423C-838E-B12919205BBE}" name="AvrPoint" dataDxfId="3"/>
    <tableColumn id="23" xr3:uid="{ED1A3B42-BE30-4C28-A41D-992268482E0D}" name="CalcPoint" dataDxf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/>
  <dimension ref="A1:I33"/>
  <sheetViews>
    <sheetView workbookViewId="0">
      <selection activeCell="B2" sqref="B2:C2"/>
    </sheetView>
  </sheetViews>
  <sheetFormatPr defaultRowHeight="14.4" x14ac:dyDescent="0.3"/>
  <cols>
    <col min="1" max="1" width="3.44140625" customWidth="1"/>
    <col min="3" max="3" width="15.33203125" bestFit="1" customWidth="1"/>
    <col min="4" max="9" width="10.88671875" customWidth="1"/>
  </cols>
  <sheetData>
    <row r="1" spans="1:9" ht="20.399999999999999" customHeight="1" thickBot="1" x14ac:dyDescent="0.35"/>
    <row r="2" spans="1:9" s="9" customFormat="1" ht="44.4" customHeight="1" x14ac:dyDescent="0.3">
      <c r="B2" s="28">
        <v>2024</v>
      </c>
      <c r="C2" s="29"/>
      <c r="D2" s="10">
        <v>1</v>
      </c>
      <c r="E2" s="10">
        <v>2</v>
      </c>
      <c r="F2" s="10">
        <v>3</v>
      </c>
      <c r="G2" s="11" t="s">
        <v>23</v>
      </c>
      <c r="H2" s="11" t="s">
        <v>19</v>
      </c>
      <c r="I2" s="12" t="s">
        <v>24</v>
      </c>
    </row>
    <row r="3" spans="1:9" x14ac:dyDescent="0.3">
      <c r="A3" s="8">
        <v>1</v>
      </c>
      <c r="B3" s="22">
        <v>1</v>
      </c>
      <c r="C3" s="23" t="s">
        <v>13</v>
      </c>
      <c r="D3" s="24">
        <f>IFERROR(VLOOKUP($C3&amp;D$2,CalcResults!$D:$X,21,FALSE),"")</f>
        <v>802.45714285714303</v>
      </c>
      <c r="E3" s="24">
        <f>IFERROR(VLOOKUP($C3&amp;E$2,CalcResults!$D:$X,21,FALSE),"")</f>
        <v>736.40333333333297</v>
      </c>
      <c r="F3" s="24">
        <f>IFERROR(VLOOKUP($C3&amp;F$2,CalcResults!$D:$X,21,FALSE),"")</f>
        <v>729.29526923076901</v>
      </c>
      <c r="G3" s="24">
        <f t="shared" ref="G3:G33" si="0">IFERROR(SUM(D3:F3)/COUNT(D3:F3),"")</f>
        <v>756.05191514041508</v>
      </c>
      <c r="H3" s="24">
        <f t="shared" ref="H3:H33" si="1">IF(COUNT(D3:F3)=3,1,IF(COUNT(D3:F3)=2,0.85,IF(COUNT(D3:F3)=1,0.5,0)))</f>
        <v>1</v>
      </c>
      <c r="I3" s="25">
        <f t="shared" ref="I3:I33" si="2">IFERROR(G3*H3,0)</f>
        <v>756.05191514041508</v>
      </c>
    </row>
    <row r="4" spans="1:9" x14ac:dyDescent="0.3">
      <c r="A4" s="8">
        <f>A3*-1</f>
        <v>-1</v>
      </c>
      <c r="B4" s="22">
        <v>2</v>
      </c>
      <c r="C4" s="23" t="s">
        <v>6</v>
      </c>
      <c r="D4" s="24">
        <f>IFERROR(VLOOKUP($C4&amp;D$2,CalcResults!$D:$X,21,FALSE),"")</f>
        <v>793.2</v>
      </c>
      <c r="E4" s="24">
        <f>IFERROR(VLOOKUP($C4&amp;E$2,CalcResults!$D:$X,21,FALSE),"")</f>
        <v>704.81449999999995</v>
      </c>
      <c r="F4" s="24">
        <f>IFERROR(VLOOKUP($C4&amp;F$2,CalcResults!$D:$X,21,FALSE),"")</f>
        <v>683.87142857142896</v>
      </c>
      <c r="G4" s="24">
        <f t="shared" si="0"/>
        <v>727.29530952380958</v>
      </c>
      <c r="H4" s="24">
        <f t="shared" si="1"/>
        <v>1</v>
      </c>
      <c r="I4" s="25">
        <f t="shared" si="2"/>
        <v>727.29530952380958</v>
      </c>
    </row>
    <row r="5" spans="1:9" x14ac:dyDescent="0.3">
      <c r="A5" s="8">
        <f t="shared" ref="A5:A33" si="3">A4*-1</f>
        <v>1</v>
      </c>
      <c r="B5" s="22">
        <v>3</v>
      </c>
      <c r="C5" s="23" t="s">
        <v>10</v>
      </c>
      <c r="D5" s="24">
        <f>IFERROR(VLOOKUP($C5&amp;D$2,CalcResults!$D:$X,21,FALSE),"")</f>
        <v>634.33749999999998</v>
      </c>
      <c r="E5" s="24">
        <f>IFERROR(VLOOKUP($C5&amp;E$2,CalcResults!$D:$X,21,FALSE),"")</f>
        <v>614.42200000000003</v>
      </c>
      <c r="F5" s="24">
        <f>IFERROR(VLOOKUP($C5&amp;F$2,CalcResults!$D:$X,21,FALSE),"")</f>
        <v>521.67812500000002</v>
      </c>
      <c r="G5" s="24">
        <f t="shared" si="0"/>
        <v>590.14587500000005</v>
      </c>
      <c r="H5" s="24">
        <f t="shared" si="1"/>
        <v>1</v>
      </c>
      <c r="I5" s="25">
        <f t="shared" si="2"/>
        <v>590.14587500000005</v>
      </c>
    </row>
    <row r="6" spans="1:9" x14ac:dyDescent="0.3">
      <c r="A6" s="8">
        <f t="shared" si="3"/>
        <v>-1</v>
      </c>
      <c r="B6" s="22">
        <v>4</v>
      </c>
      <c r="C6" s="23" t="s">
        <v>9</v>
      </c>
      <c r="D6" s="24">
        <f>IFERROR(VLOOKUP($C6&amp;D$2,CalcResults!$D:$X,21,FALSE),"")</f>
        <v>574.18518181818195</v>
      </c>
      <c r="E6" s="24">
        <f>IFERROR(VLOOKUP($C6&amp;E$2,CalcResults!$D:$X,21,FALSE),"")</f>
        <v>547.07142857142901</v>
      </c>
      <c r="F6" s="24">
        <f>IFERROR(VLOOKUP($C6&amp;F$2,CalcResults!$D:$X,21,FALSE),"")</f>
        <v>545.60140909090899</v>
      </c>
      <c r="G6" s="24">
        <f t="shared" si="0"/>
        <v>555.61933982684002</v>
      </c>
      <c r="H6" s="24">
        <f t="shared" si="1"/>
        <v>1</v>
      </c>
      <c r="I6" s="25">
        <f t="shared" si="2"/>
        <v>555.61933982684002</v>
      </c>
    </row>
    <row r="7" spans="1:9" x14ac:dyDescent="0.3">
      <c r="A7" s="8">
        <f t="shared" si="3"/>
        <v>1</v>
      </c>
      <c r="B7" s="22">
        <v>5</v>
      </c>
      <c r="C7" s="23" t="s">
        <v>50</v>
      </c>
      <c r="D7" s="27">
        <f>IFERROR(VLOOKUP($C7&amp;D$2,CalcResults!$D:$X,21,FALSE),"")</f>
        <v>605.69222222222197</v>
      </c>
      <c r="E7" s="27">
        <f>IFERROR(VLOOKUP($C7&amp;E$2,CalcResults!$D:$X,21,FALSE),"")</f>
        <v>554.86666666666702</v>
      </c>
      <c r="F7" s="24">
        <f>IFERROR(VLOOKUP($C7&amp;F$2,CalcResults!$D:$X,21,FALSE),"")</f>
        <v>471.78899999999999</v>
      </c>
      <c r="G7" s="24">
        <f t="shared" si="0"/>
        <v>544.11596296296295</v>
      </c>
      <c r="H7" s="24">
        <f t="shared" si="1"/>
        <v>1</v>
      </c>
      <c r="I7" s="25">
        <f t="shared" si="2"/>
        <v>544.11596296296295</v>
      </c>
    </row>
    <row r="8" spans="1:9" x14ac:dyDescent="0.3">
      <c r="A8" s="8">
        <f t="shared" si="3"/>
        <v>-1</v>
      </c>
      <c r="B8" s="22">
        <v>6</v>
      </c>
      <c r="C8" s="23" t="s">
        <v>8</v>
      </c>
      <c r="D8" s="24">
        <f>IFERROR(VLOOKUP($C8&amp;D$2,CalcResults!$D:$X,21,FALSE),"")</f>
        <v>509.44066666666703</v>
      </c>
      <c r="E8" s="24">
        <f>IFERROR(VLOOKUP($C8&amp;E$2,CalcResults!$D:$X,21,FALSE),"")</f>
        <v>296.69536363636399</v>
      </c>
      <c r="F8" s="24" t="str">
        <f>IFERROR(VLOOKUP($C8&amp;F$2,CalcResults!$D:$X,21,FALSE),"")</f>
        <v/>
      </c>
      <c r="G8" s="24">
        <f t="shared" si="0"/>
        <v>403.06801515151551</v>
      </c>
      <c r="H8" s="24">
        <f t="shared" si="1"/>
        <v>0.85</v>
      </c>
      <c r="I8" s="25">
        <f t="shared" si="2"/>
        <v>342.6078128787882</v>
      </c>
    </row>
    <row r="9" spans="1:9" x14ac:dyDescent="0.3">
      <c r="A9" s="8">
        <f t="shared" si="3"/>
        <v>1</v>
      </c>
      <c r="B9" s="3">
        <v>7</v>
      </c>
      <c r="C9" s="5" t="s">
        <v>5</v>
      </c>
      <c r="D9" s="6">
        <f>IFERROR(VLOOKUP($C9&amp;D$2,CalcResults!$D:$X,21,FALSE),"")</f>
        <v>616.58497727272697</v>
      </c>
      <c r="E9" s="6" t="str">
        <f>IFERROR(VLOOKUP($C9&amp;E$2,CalcResults!$D:$X,21,FALSE),"")</f>
        <v/>
      </c>
      <c r="F9" s="6" t="str">
        <f>IFERROR(VLOOKUP($C9&amp;F$2,CalcResults!$D:$X,21,FALSE),"")</f>
        <v/>
      </c>
      <c r="G9" s="6">
        <f t="shared" si="0"/>
        <v>616.58497727272697</v>
      </c>
      <c r="H9" s="6">
        <f t="shared" si="1"/>
        <v>0.5</v>
      </c>
      <c r="I9" s="7">
        <f t="shared" si="2"/>
        <v>308.29248863636349</v>
      </c>
    </row>
    <row r="10" spans="1:9" x14ac:dyDescent="0.3">
      <c r="A10" s="8">
        <f t="shared" si="3"/>
        <v>-1</v>
      </c>
      <c r="B10" s="3">
        <v>8</v>
      </c>
      <c r="C10" s="5" t="s">
        <v>3</v>
      </c>
      <c r="D10" s="6">
        <f>IFERROR(VLOOKUP($C10&amp;D$2,CalcResults!$D:$X,21,FALSE),"")</f>
        <v>574.28615384615398</v>
      </c>
      <c r="E10" s="6" t="str">
        <f>IFERROR(VLOOKUP($C10&amp;E$2,CalcResults!$D:$X,21,FALSE),"")</f>
        <v/>
      </c>
      <c r="F10" s="6" t="str">
        <f>IFERROR(VLOOKUP($C10&amp;F$2,CalcResults!$D:$X,21,FALSE),"")</f>
        <v/>
      </c>
      <c r="G10" s="6">
        <f t="shared" si="0"/>
        <v>574.28615384615398</v>
      </c>
      <c r="H10" s="6">
        <f t="shared" si="1"/>
        <v>0.5</v>
      </c>
      <c r="I10" s="7">
        <f t="shared" si="2"/>
        <v>287.14307692307699</v>
      </c>
    </row>
    <row r="11" spans="1:9" x14ac:dyDescent="0.3">
      <c r="A11" s="8">
        <f t="shared" si="3"/>
        <v>1</v>
      </c>
      <c r="B11" s="3">
        <v>9</v>
      </c>
      <c r="C11" s="5" t="s">
        <v>55</v>
      </c>
      <c r="D11" s="6">
        <f>IFERROR(VLOOKUP($C11&amp;D$2,CalcResults!$D:$X,21,FALSE),"")</f>
        <v>493.05599999999998</v>
      </c>
      <c r="E11" s="6">
        <f>IFERROR(VLOOKUP($C11&amp;E$2,CalcResults!$D:$X,21,FALSE),"")</f>
        <v>168.71842105263201</v>
      </c>
      <c r="F11" s="6" t="str">
        <f>IFERROR(VLOOKUP($C11&amp;F$2,CalcResults!$D:$X,21,FALSE),"")</f>
        <v/>
      </c>
      <c r="G11" s="6">
        <f t="shared" si="0"/>
        <v>330.88721052631598</v>
      </c>
      <c r="H11" s="6">
        <f t="shared" si="1"/>
        <v>0.85</v>
      </c>
      <c r="I11" s="7">
        <f t="shared" si="2"/>
        <v>281.2541289473686</v>
      </c>
    </row>
    <row r="12" spans="1:9" x14ac:dyDescent="0.3">
      <c r="A12" s="8">
        <f t="shared" si="3"/>
        <v>-1</v>
      </c>
      <c r="B12" s="3">
        <v>10</v>
      </c>
      <c r="C12" s="5" t="s">
        <v>53</v>
      </c>
      <c r="D12" s="6">
        <f>IFERROR(VLOOKUP($C12&amp;D$2,CalcResults!$D:$X,21,FALSE),"")</f>
        <v>549.88800000000003</v>
      </c>
      <c r="E12" s="6" t="str">
        <f>IFERROR(VLOOKUP($C12&amp;E$2,CalcResults!$D:$X,21,FALSE),"")</f>
        <v/>
      </c>
      <c r="F12" s="6" t="str">
        <f>IFERROR(VLOOKUP($C12&amp;F$2,CalcResults!$D:$X,21,FALSE),"")</f>
        <v/>
      </c>
      <c r="G12" s="6">
        <f t="shared" si="0"/>
        <v>549.88800000000003</v>
      </c>
      <c r="H12" s="6">
        <f t="shared" si="1"/>
        <v>0.5</v>
      </c>
      <c r="I12" s="7">
        <f t="shared" si="2"/>
        <v>274.94400000000002</v>
      </c>
    </row>
    <row r="13" spans="1:9" x14ac:dyDescent="0.3">
      <c r="A13" s="8">
        <f t="shared" si="3"/>
        <v>1</v>
      </c>
      <c r="B13" s="3">
        <v>11</v>
      </c>
      <c r="C13" s="5" t="s">
        <v>67</v>
      </c>
      <c r="D13" s="6">
        <f>IFERROR(VLOOKUP($C13&amp;D$2,CalcResults!$D:$X,21,FALSE),"")</f>
        <v>518.42333333333295</v>
      </c>
      <c r="E13" s="6" t="str">
        <f>IFERROR(VLOOKUP($C13&amp;E$2,CalcResults!$D:$X,21,FALSE),"")</f>
        <v/>
      </c>
      <c r="F13" s="6" t="str">
        <f>IFERROR(VLOOKUP($C13&amp;F$2,CalcResults!$D:$X,21,FALSE),"")</f>
        <v/>
      </c>
      <c r="G13" s="6">
        <f t="shared" si="0"/>
        <v>518.42333333333295</v>
      </c>
      <c r="H13" s="6">
        <f t="shared" si="1"/>
        <v>0.5</v>
      </c>
      <c r="I13" s="7">
        <f t="shared" si="2"/>
        <v>259.21166666666647</v>
      </c>
    </row>
    <row r="14" spans="1:9" x14ac:dyDescent="0.3">
      <c r="A14" s="8">
        <f t="shared" si="3"/>
        <v>-1</v>
      </c>
      <c r="B14" s="3">
        <v>12</v>
      </c>
      <c r="C14" s="5" t="s">
        <v>12</v>
      </c>
      <c r="D14" s="6">
        <f>IFERROR(VLOOKUP($C14&amp;D$2,CalcResults!$D:$X,21,FALSE),"")</f>
        <v>486.93413461538501</v>
      </c>
      <c r="E14" s="6" t="str">
        <f>IFERROR(VLOOKUP($C14&amp;E$2,CalcResults!$D:$X,21,FALSE),"")</f>
        <v/>
      </c>
      <c r="F14" s="6" t="str">
        <f>IFERROR(VLOOKUP($C14&amp;F$2,CalcResults!$D:$X,21,FALSE),"")</f>
        <v/>
      </c>
      <c r="G14" s="6">
        <f t="shared" si="0"/>
        <v>486.93413461538501</v>
      </c>
      <c r="H14" s="6">
        <f t="shared" si="1"/>
        <v>0.5</v>
      </c>
      <c r="I14" s="7">
        <f t="shared" si="2"/>
        <v>243.4670673076925</v>
      </c>
    </row>
    <row r="15" spans="1:9" x14ac:dyDescent="0.3">
      <c r="A15" s="8">
        <f t="shared" si="3"/>
        <v>1</v>
      </c>
      <c r="B15" s="3">
        <v>13</v>
      </c>
      <c r="C15" s="5" t="s">
        <v>21</v>
      </c>
      <c r="D15" s="6">
        <f>IFERROR(VLOOKUP($C15&amp;D$2,CalcResults!$D:$X,21,FALSE),"")</f>
        <v>377.13375000000002</v>
      </c>
      <c r="E15" s="6">
        <f>IFERROR(VLOOKUP($C15&amp;E$2,CalcResults!$D:$X,21,FALSE),"")</f>
        <v>141.11904545454499</v>
      </c>
      <c r="F15" s="6" t="str">
        <f>IFERROR(VLOOKUP($C15&amp;F$2,CalcResults!$D:$X,21,FALSE),"")</f>
        <v/>
      </c>
      <c r="G15" s="6">
        <f t="shared" si="0"/>
        <v>259.12639772727249</v>
      </c>
      <c r="H15" s="6">
        <f t="shared" si="1"/>
        <v>0.85</v>
      </c>
      <c r="I15" s="7">
        <f t="shared" si="2"/>
        <v>220.25743806818161</v>
      </c>
    </row>
    <row r="16" spans="1:9" x14ac:dyDescent="0.3">
      <c r="A16" s="8">
        <f t="shared" si="3"/>
        <v>-1</v>
      </c>
      <c r="B16" s="3">
        <v>14</v>
      </c>
      <c r="C16" s="5" t="s">
        <v>82</v>
      </c>
      <c r="D16" s="6">
        <f>IFERROR(VLOOKUP($C16&amp;D$2,CalcResults!$D:$X,21,FALSE),"")</f>
        <v>413.72083333333302</v>
      </c>
      <c r="E16" s="6" t="str">
        <f>IFERROR(VLOOKUP($C16&amp;E$2,CalcResults!$D:$X,21,FALSE),"")</f>
        <v/>
      </c>
      <c r="F16" s="6" t="str">
        <f>IFERROR(VLOOKUP($C16&amp;F$2,CalcResults!$D:$X,21,FALSE),"")</f>
        <v/>
      </c>
      <c r="G16" s="6">
        <f t="shared" si="0"/>
        <v>413.72083333333302</v>
      </c>
      <c r="H16" s="6">
        <f t="shared" si="1"/>
        <v>0.5</v>
      </c>
      <c r="I16" s="7">
        <f t="shared" si="2"/>
        <v>206.86041666666651</v>
      </c>
    </row>
    <row r="17" spans="1:9" x14ac:dyDescent="0.3">
      <c r="A17" s="8">
        <f t="shared" si="3"/>
        <v>1</v>
      </c>
      <c r="B17" s="3">
        <v>15</v>
      </c>
      <c r="C17" s="5" t="s">
        <v>20</v>
      </c>
      <c r="D17" s="6">
        <f>IFERROR(VLOOKUP($C17&amp;D$2,CalcResults!$D:$X,21,FALSE),"")</f>
        <v>397.99173076923103</v>
      </c>
      <c r="E17" s="6" t="str">
        <f>IFERROR(VLOOKUP($C17&amp;E$2,CalcResults!$D:$X,21,FALSE),"")</f>
        <v/>
      </c>
      <c r="F17" s="6" t="str">
        <f>IFERROR(VLOOKUP($C17&amp;F$2,CalcResults!$D:$X,21,FALSE),"")</f>
        <v/>
      </c>
      <c r="G17" s="6">
        <f t="shared" si="0"/>
        <v>397.99173076923103</v>
      </c>
      <c r="H17" s="6">
        <f t="shared" si="1"/>
        <v>0.5</v>
      </c>
      <c r="I17" s="7">
        <f t="shared" si="2"/>
        <v>198.99586538461551</v>
      </c>
    </row>
    <row r="18" spans="1:9" x14ac:dyDescent="0.3">
      <c r="A18" s="8">
        <f t="shared" si="3"/>
        <v>-1</v>
      </c>
      <c r="B18" s="3">
        <v>16</v>
      </c>
      <c r="C18" s="5" t="s">
        <v>14</v>
      </c>
      <c r="D18" s="6">
        <f>IFERROR(VLOOKUP($C18&amp;D$2,CalcResults!$D:$X,21,FALSE),"")</f>
        <v>285.861538461539</v>
      </c>
      <c r="E18" s="6" t="str">
        <f>IFERROR(VLOOKUP($C18&amp;E$2,CalcResults!$D:$X,21,FALSE),"")</f>
        <v/>
      </c>
      <c r="F18" s="6" t="str">
        <f>IFERROR(VLOOKUP($C18&amp;F$2,CalcResults!$D:$X,21,FALSE),"")</f>
        <v/>
      </c>
      <c r="G18" s="6">
        <f t="shared" si="0"/>
        <v>285.861538461539</v>
      </c>
      <c r="H18" s="6">
        <f t="shared" si="1"/>
        <v>0.5</v>
      </c>
      <c r="I18" s="7">
        <f t="shared" si="2"/>
        <v>142.9307692307695</v>
      </c>
    </row>
    <row r="19" spans="1:9" x14ac:dyDescent="0.3">
      <c r="A19" s="8">
        <f t="shared" si="3"/>
        <v>1</v>
      </c>
      <c r="B19" s="3">
        <v>17</v>
      </c>
      <c r="C19" s="5" t="s">
        <v>11</v>
      </c>
      <c r="D19" s="6">
        <f>IFERROR(VLOOKUP($C19&amp;D$2,CalcResults!$D:$X,21,FALSE),"")</f>
        <v>270.91144230769203</v>
      </c>
      <c r="E19" s="6" t="str">
        <f>IFERROR(VLOOKUP($C19&amp;E$2,CalcResults!$D:$X,21,FALSE),"")</f>
        <v/>
      </c>
      <c r="F19" s="6" t="str">
        <f>IFERROR(VLOOKUP($C19&amp;F$2,CalcResults!$D:$X,21,FALSE),"")</f>
        <v/>
      </c>
      <c r="G19" s="6">
        <f t="shared" si="0"/>
        <v>270.91144230769203</v>
      </c>
      <c r="H19" s="6">
        <f t="shared" si="1"/>
        <v>0.5</v>
      </c>
      <c r="I19" s="7">
        <f t="shared" si="2"/>
        <v>135.45572115384601</v>
      </c>
    </row>
    <row r="20" spans="1:9" x14ac:dyDescent="0.3">
      <c r="A20" s="8">
        <f t="shared" si="3"/>
        <v>-1</v>
      </c>
      <c r="B20" s="3">
        <v>18</v>
      </c>
      <c r="C20" s="5" t="s">
        <v>68</v>
      </c>
      <c r="D20" s="6">
        <f>IFERROR(VLOOKUP($C20&amp;D$2,CalcResults!$D:$X,21,FALSE),"")</f>
        <v>256.90499999999997</v>
      </c>
      <c r="E20" s="6" t="str">
        <f>IFERROR(VLOOKUP($C20&amp;E$2,CalcResults!$D:$X,21,FALSE),"")</f>
        <v/>
      </c>
      <c r="F20" s="6" t="str">
        <f>IFERROR(VLOOKUP($C20&amp;F$2,CalcResults!$D:$X,21,FALSE),"")</f>
        <v/>
      </c>
      <c r="G20" s="6">
        <f t="shared" si="0"/>
        <v>256.90499999999997</v>
      </c>
      <c r="H20" s="6">
        <f t="shared" si="1"/>
        <v>0.5</v>
      </c>
      <c r="I20" s="7">
        <f t="shared" si="2"/>
        <v>128.45249999999999</v>
      </c>
    </row>
    <row r="21" spans="1:9" x14ac:dyDescent="0.3">
      <c r="A21" s="8">
        <f t="shared" si="3"/>
        <v>1</v>
      </c>
      <c r="B21" s="3">
        <v>19</v>
      </c>
      <c r="C21" s="5" t="s">
        <v>4</v>
      </c>
      <c r="D21" s="6">
        <f>IFERROR(VLOOKUP($C21&amp;D$2,CalcResults!$D:$X,21,FALSE),"")</f>
        <v>244.50192307692299</v>
      </c>
      <c r="E21" s="6" t="str">
        <f>IFERROR(VLOOKUP($C21&amp;E$2,CalcResults!$D:$X,21,FALSE),"")</f>
        <v/>
      </c>
      <c r="F21" s="6" t="str">
        <f>IFERROR(VLOOKUP($C21&amp;F$2,CalcResults!$D:$X,21,FALSE),"")</f>
        <v/>
      </c>
      <c r="G21" s="6">
        <f t="shared" si="0"/>
        <v>244.50192307692299</v>
      </c>
      <c r="H21" s="6">
        <f t="shared" si="1"/>
        <v>0.5</v>
      </c>
      <c r="I21" s="7">
        <f t="shared" si="2"/>
        <v>122.2509615384615</v>
      </c>
    </row>
    <row r="22" spans="1:9" x14ac:dyDescent="0.3">
      <c r="A22" s="8">
        <f t="shared" si="3"/>
        <v>-1</v>
      </c>
      <c r="B22" s="3">
        <v>20</v>
      </c>
      <c r="C22" s="5" t="s">
        <v>22</v>
      </c>
      <c r="D22" s="6">
        <f>IFERROR(VLOOKUP($C22&amp;D$2,CalcResults!$D:$X,21,FALSE),"")</f>
        <v>224.28</v>
      </c>
      <c r="E22" s="6" t="str">
        <f>IFERROR(VLOOKUP($C22&amp;E$2,CalcResults!$D:$X,21,FALSE),"")</f>
        <v/>
      </c>
      <c r="F22" s="6" t="str">
        <f>IFERROR(VLOOKUP($C22&amp;F$2,CalcResults!$D:$X,21,FALSE),"")</f>
        <v/>
      </c>
      <c r="G22" s="6">
        <f t="shared" si="0"/>
        <v>224.28</v>
      </c>
      <c r="H22" s="6">
        <f t="shared" si="1"/>
        <v>0.5</v>
      </c>
      <c r="I22" s="7">
        <f t="shared" si="2"/>
        <v>112.14</v>
      </c>
    </row>
    <row r="23" spans="1:9" x14ac:dyDescent="0.3">
      <c r="A23" s="8">
        <f t="shared" si="3"/>
        <v>1</v>
      </c>
      <c r="B23" s="3">
        <v>21</v>
      </c>
      <c r="C23" s="5" t="s">
        <v>25</v>
      </c>
      <c r="D23" s="6">
        <f>IFERROR(VLOOKUP($C23&amp;D$2,CalcResults!$D:$X,21,FALSE),"")</f>
        <v>223.335673076923</v>
      </c>
      <c r="E23" s="6" t="str">
        <f>IFERROR(VLOOKUP($C23&amp;E$2,CalcResults!$D:$X,21,FALSE),"")</f>
        <v/>
      </c>
      <c r="F23" s="6" t="str">
        <f>IFERROR(VLOOKUP($C23&amp;F$2,CalcResults!$D:$X,21,FALSE),"")</f>
        <v/>
      </c>
      <c r="G23" s="6">
        <f t="shared" si="0"/>
        <v>223.335673076923</v>
      </c>
      <c r="H23" s="6">
        <f t="shared" si="1"/>
        <v>0.5</v>
      </c>
      <c r="I23" s="7">
        <f t="shared" si="2"/>
        <v>111.6678365384615</v>
      </c>
    </row>
    <row r="24" spans="1:9" x14ac:dyDescent="0.3">
      <c r="A24" s="8">
        <f t="shared" si="3"/>
        <v>-1</v>
      </c>
      <c r="B24" s="3">
        <v>22</v>
      </c>
      <c r="C24" s="5" t="s">
        <v>85</v>
      </c>
      <c r="D24" s="6">
        <f>IFERROR(VLOOKUP($C24&amp;D$2,CalcResults!$D:$X,21,FALSE),"")</f>
        <v>213.07833333333301</v>
      </c>
      <c r="E24" s="6" t="str">
        <f>IFERROR(VLOOKUP($C24&amp;E$2,CalcResults!$D:$X,21,FALSE),"")</f>
        <v/>
      </c>
      <c r="F24" s="6" t="str">
        <f>IFERROR(VLOOKUP($C24&amp;F$2,CalcResults!$D:$X,21,FALSE),"")</f>
        <v/>
      </c>
      <c r="G24" s="6">
        <f t="shared" si="0"/>
        <v>213.07833333333301</v>
      </c>
      <c r="H24" s="6">
        <f t="shared" si="1"/>
        <v>0.5</v>
      </c>
      <c r="I24" s="7">
        <f t="shared" si="2"/>
        <v>106.5391666666665</v>
      </c>
    </row>
    <row r="25" spans="1:9" x14ac:dyDescent="0.3">
      <c r="A25" s="8">
        <f t="shared" si="3"/>
        <v>1</v>
      </c>
      <c r="B25" s="3">
        <v>23</v>
      </c>
      <c r="C25" s="5" t="s">
        <v>69</v>
      </c>
      <c r="D25" s="6">
        <f>IFERROR(VLOOKUP($C25&amp;D$2,CalcResults!$D:$X,21,FALSE),"")</f>
        <v>209.37179545454501</v>
      </c>
      <c r="E25" s="6" t="str">
        <f>IFERROR(VLOOKUP($C25&amp;E$2,CalcResults!$D:$X,21,FALSE),"")</f>
        <v/>
      </c>
      <c r="F25" s="6" t="str">
        <f>IFERROR(VLOOKUP($C25&amp;F$2,CalcResults!$D:$X,21,FALSE),"")</f>
        <v/>
      </c>
      <c r="G25" s="6">
        <f t="shared" si="0"/>
        <v>209.37179545454501</v>
      </c>
      <c r="H25" s="6">
        <f t="shared" si="1"/>
        <v>0.5</v>
      </c>
      <c r="I25" s="7">
        <f t="shared" si="2"/>
        <v>104.6858977272725</v>
      </c>
    </row>
    <row r="26" spans="1:9" x14ac:dyDescent="0.3">
      <c r="A26" s="8">
        <f t="shared" si="3"/>
        <v>-1</v>
      </c>
      <c r="B26" s="3">
        <v>24</v>
      </c>
      <c r="C26" s="5" t="s">
        <v>26</v>
      </c>
      <c r="D26" s="6">
        <f>IFERROR(VLOOKUP($C26&amp;D$2,CalcResults!$D:$X,21,FALSE),"")</f>
        <v>208.56904545454501</v>
      </c>
      <c r="E26" s="6" t="str">
        <f>IFERROR(VLOOKUP($C26&amp;E$2,CalcResults!$D:$X,21,FALSE),"")</f>
        <v/>
      </c>
      <c r="F26" s="6" t="str">
        <f>IFERROR(VLOOKUP($C26&amp;F$2,CalcResults!$D:$X,21,FALSE),"")</f>
        <v/>
      </c>
      <c r="G26" s="6">
        <f t="shared" si="0"/>
        <v>208.56904545454501</v>
      </c>
      <c r="H26" s="6">
        <f t="shared" si="1"/>
        <v>0.5</v>
      </c>
      <c r="I26" s="7">
        <f t="shared" si="2"/>
        <v>104.2845227272725</v>
      </c>
    </row>
    <row r="27" spans="1:9" x14ac:dyDescent="0.3">
      <c r="A27" s="8">
        <f t="shared" si="3"/>
        <v>1</v>
      </c>
      <c r="B27" s="3">
        <v>25</v>
      </c>
      <c r="C27" s="5" t="s">
        <v>84</v>
      </c>
      <c r="D27" s="6">
        <f>IFERROR(VLOOKUP($C27&amp;D$2,CalcResults!$D:$X,21,FALSE),"")</f>
        <v>192.51055555555601</v>
      </c>
      <c r="E27" s="6" t="str">
        <f>IFERROR(VLOOKUP($C27&amp;E$2,CalcResults!$D:$X,21,FALSE),"")</f>
        <v/>
      </c>
      <c r="F27" s="6" t="str">
        <f>IFERROR(VLOOKUP($C27&amp;F$2,CalcResults!$D:$X,21,FALSE),"")</f>
        <v/>
      </c>
      <c r="G27" s="6">
        <f t="shared" si="0"/>
        <v>192.51055555555601</v>
      </c>
      <c r="H27" s="6">
        <f t="shared" si="1"/>
        <v>0.5</v>
      </c>
      <c r="I27" s="7">
        <f t="shared" si="2"/>
        <v>96.255277777778005</v>
      </c>
    </row>
    <row r="28" spans="1:9" x14ac:dyDescent="0.3">
      <c r="A28" s="8">
        <f t="shared" si="3"/>
        <v>-1</v>
      </c>
      <c r="B28" s="3">
        <v>26</v>
      </c>
      <c r="C28" s="5" t="s">
        <v>7</v>
      </c>
      <c r="D28" s="6">
        <f>IFERROR(VLOOKUP($C28&amp;D$2,CalcResults!$D:$X,21,FALSE),"")</f>
        <v>140.13</v>
      </c>
      <c r="E28" s="6" t="str">
        <f>IFERROR(VLOOKUP($C28&amp;E$2,CalcResults!$D:$X,21,FALSE),"")</f>
        <v/>
      </c>
      <c r="F28" s="6" t="str">
        <f>IFERROR(VLOOKUP($C28&amp;F$2,CalcResults!$D:$X,21,FALSE),"")</f>
        <v/>
      </c>
      <c r="G28" s="6">
        <f t="shared" si="0"/>
        <v>140.13</v>
      </c>
      <c r="H28" s="6">
        <f t="shared" si="1"/>
        <v>0.5</v>
      </c>
      <c r="I28" s="7">
        <f t="shared" si="2"/>
        <v>70.064999999999998</v>
      </c>
    </row>
    <row r="29" spans="1:9" x14ac:dyDescent="0.3">
      <c r="A29" s="8">
        <f t="shared" si="3"/>
        <v>1</v>
      </c>
      <c r="B29" s="3">
        <v>27</v>
      </c>
      <c r="C29" s="5" t="s">
        <v>56</v>
      </c>
      <c r="D29" s="6">
        <f>IFERROR(VLOOKUP($C29&amp;D$2,CalcResults!$D:$X,21,FALSE),"")</f>
        <v>138.99375000000001</v>
      </c>
      <c r="E29" s="6" t="str">
        <f>IFERROR(VLOOKUP($C29&amp;E$2,CalcResults!$D:$X,21,FALSE),"")</f>
        <v/>
      </c>
      <c r="F29" s="6" t="str">
        <f>IFERROR(VLOOKUP($C29&amp;F$2,CalcResults!$D:$X,21,FALSE),"")</f>
        <v/>
      </c>
      <c r="G29" s="6">
        <f t="shared" si="0"/>
        <v>138.99375000000001</v>
      </c>
      <c r="H29" s="6">
        <f t="shared" si="1"/>
        <v>0.5</v>
      </c>
      <c r="I29" s="7">
        <f t="shared" si="2"/>
        <v>69.496875000000003</v>
      </c>
    </row>
    <row r="30" spans="1:9" x14ac:dyDescent="0.3">
      <c r="A30" s="8">
        <f t="shared" si="3"/>
        <v>-1</v>
      </c>
      <c r="B30" s="3">
        <v>28</v>
      </c>
      <c r="C30" s="5" t="s">
        <v>27</v>
      </c>
      <c r="D30" s="6">
        <f>IFERROR(VLOOKUP($C30&amp;D$2,CalcResults!$D:$X,21,FALSE),"")</f>
        <v>36.46125</v>
      </c>
      <c r="E30" s="6" t="str">
        <f>IFERROR(VLOOKUP($C30&amp;E$2,CalcResults!$D:$X,21,FALSE),"")</f>
        <v/>
      </c>
      <c r="F30" s="6" t="str">
        <f>IFERROR(VLOOKUP($C30&amp;F$2,CalcResults!$D:$X,21,FALSE),"")</f>
        <v/>
      </c>
      <c r="G30" s="6">
        <f t="shared" si="0"/>
        <v>36.46125</v>
      </c>
      <c r="H30" s="6">
        <f t="shared" si="1"/>
        <v>0.5</v>
      </c>
      <c r="I30" s="7">
        <f t="shared" si="2"/>
        <v>18.230625</v>
      </c>
    </row>
    <row r="31" spans="1:9" x14ac:dyDescent="0.3">
      <c r="A31" s="8">
        <f t="shared" si="3"/>
        <v>1</v>
      </c>
      <c r="B31" s="3">
        <v>29</v>
      </c>
      <c r="C31" s="5"/>
      <c r="D31" s="6" t="str">
        <f>IFERROR(VLOOKUP($C31&amp;D$2,CalcResults!$D:$X,21,FALSE),"")</f>
        <v/>
      </c>
      <c r="E31" s="6" t="str">
        <f>IFERROR(VLOOKUP($C31&amp;E$2,CalcResults!$D:$X,21,FALSE),"")</f>
        <v/>
      </c>
      <c r="F31" s="6" t="str">
        <f>IFERROR(VLOOKUP($C31&amp;F$2,CalcResults!$D:$X,21,FALSE),"")</f>
        <v/>
      </c>
      <c r="G31" s="6" t="str">
        <f t="shared" si="0"/>
        <v/>
      </c>
      <c r="H31" s="6">
        <f t="shared" si="1"/>
        <v>0</v>
      </c>
      <c r="I31" s="7">
        <f t="shared" si="2"/>
        <v>0</v>
      </c>
    </row>
    <row r="32" spans="1:9" x14ac:dyDescent="0.3">
      <c r="A32" s="8">
        <f t="shared" si="3"/>
        <v>-1</v>
      </c>
      <c r="B32" s="3">
        <v>30</v>
      </c>
      <c r="C32" s="5"/>
      <c r="D32" s="6" t="str">
        <f>IFERROR(VLOOKUP($C32&amp;D$2,CalcResults!$D:$X,21,FALSE),"")</f>
        <v/>
      </c>
      <c r="E32" s="6" t="str">
        <f>IFERROR(VLOOKUP($C32&amp;E$2,CalcResults!$D:$X,21,FALSE),"")</f>
        <v/>
      </c>
      <c r="F32" s="6" t="str">
        <f>IFERROR(VLOOKUP($C32&amp;F$2,CalcResults!$D:$X,21,FALSE),"")</f>
        <v/>
      </c>
      <c r="G32" s="6" t="str">
        <f t="shared" si="0"/>
        <v/>
      </c>
      <c r="H32" s="6">
        <f t="shared" si="1"/>
        <v>0</v>
      </c>
      <c r="I32" s="7">
        <f t="shared" si="2"/>
        <v>0</v>
      </c>
    </row>
    <row r="33" spans="1:9" ht="15" thickBot="1" x14ac:dyDescent="0.35">
      <c r="A33" s="8">
        <f t="shared" si="3"/>
        <v>1</v>
      </c>
      <c r="B33" s="4">
        <v>31</v>
      </c>
      <c r="C33" s="19"/>
      <c r="D33" s="20" t="str">
        <f>IFERROR(VLOOKUP($C33&amp;D$2,CalcResults!$D:$X,21,FALSE),"")</f>
        <v/>
      </c>
      <c r="E33" s="20" t="str">
        <f>IFERROR(VLOOKUP($C33&amp;E$2,CalcResults!$D:$X,21,FALSE),"")</f>
        <v/>
      </c>
      <c r="F33" s="20" t="str">
        <f>IFERROR(VLOOKUP($C33&amp;F$2,CalcResults!$D:$X,21,FALSE),"")</f>
        <v/>
      </c>
      <c r="G33" s="20" t="str">
        <f t="shared" si="0"/>
        <v/>
      </c>
      <c r="H33" s="20">
        <f t="shared" si="1"/>
        <v>0</v>
      </c>
      <c r="I33" s="21">
        <f t="shared" si="2"/>
        <v>0</v>
      </c>
    </row>
  </sheetData>
  <sortState xmlns:xlrd2="http://schemas.microsoft.com/office/spreadsheetml/2017/richdata2" ref="C3:I33">
    <sortCondition descending="1" ref="I3:I33"/>
    <sortCondition ref="C3:C33"/>
  </sortState>
  <mergeCells count="1">
    <mergeCell ref="B2:C2"/>
  </mergeCells>
  <conditionalFormatting sqref="C3:I33">
    <cfRule type="expression" dxfId="1" priority="3">
      <formula>$A3=-1</formula>
    </cfRule>
    <cfRule type="expression" dxfId="0" priority="4">
      <formula>$A3=1</formula>
    </cfRule>
  </conditionalFormatting>
  <printOptions horizontalCentered="1"/>
  <pageMargins left="0.23622047244094491" right="0.23622047244094491" top="1.5354330708661419" bottom="0.74803149606299213" header="0.70866141732283472" footer="0.31496062992125984"/>
  <pageSetup orientation="portrait" horizontalDpi="1200" verticalDpi="1200" r:id="rId1"/>
  <headerFooter>
    <oddHeader>&amp;C&amp;"-,Félkövér"&amp;18A Ballonrepülő Szakág 2025. évi előzetes ranglistája</oddHeader>
    <oddFooter>&amp;LBudapest, 2024 december 9.&amp;RBallonrepülő Szakág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outlinePr summaryBelow="0" summaryRight="0"/>
    <pageSetUpPr fitToPage="1"/>
  </sheetPr>
  <dimension ref="B2:Z133"/>
  <sheetViews>
    <sheetView tabSelected="1" zoomScaleNormal="100" workbookViewId="0">
      <pane xSplit="5" ySplit="2" topLeftCell="F3" activePane="bottomRight" state="frozen"/>
      <selection activeCell="B2" sqref="B2:C2"/>
      <selection pane="topRight" activeCell="B2" sqref="B2:C2"/>
      <selection pane="bottomLeft" activeCell="B2" sqref="B2:C2"/>
      <selection pane="bottomRight" activeCell="B2" sqref="B2:C2"/>
    </sheetView>
  </sheetViews>
  <sheetFormatPr defaultRowHeight="14.4" outlineLevelCol="1" x14ac:dyDescent="0.3"/>
  <cols>
    <col min="1" max="1" width="2.21875" customWidth="1"/>
    <col min="2" max="2" width="15.33203125" bestFit="1" customWidth="1"/>
    <col min="3" max="3" width="6.5546875" customWidth="1"/>
    <col min="4" max="4" width="14.33203125" customWidth="1" outlineLevel="1"/>
    <col min="5" max="5" width="42.109375" bestFit="1" customWidth="1" collapsed="1"/>
    <col min="6" max="7" width="8.88671875" customWidth="1"/>
    <col min="8" max="12" width="8.88671875" style="2" customWidth="1"/>
    <col min="13" max="18" width="8.88671875" style="1" customWidth="1" outlineLevel="1"/>
    <col min="19" max="21" width="8.88671875" style="2" customWidth="1"/>
    <col min="22" max="22" width="8.88671875" style="1"/>
    <col min="23" max="24" width="8.88671875" style="18"/>
  </cols>
  <sheetData>
    <row r="2" spans="2:24" s="13" customFormat="1" ht="46.2" customHeight="1" x14ac:dyDescent="0.3">
      <c r="B2" s="13" t="s">
        <v>30</v>
      </c>
      <c r="C2" s="13" t="s">
        <v>15</v>
      </c>
      <c r="D2" s="13" t="s">
        <v>16</v>
      </c>
      <c r="E2" s="13" t="s">
        <v>18</v>
      </c>
      <c r="F2" s="14" t="s">
        <v>31</v>
      </c>
      <c r="G2" s="14" t="s">
        <v>32</v>
      </c>
      <c r="H2" s="15" t="s">
        <v>33</v>
      </c>
      <c r="I2" s="15" t="s">
        <v>17</v>
      </c>
      <c r="J2" s="15" t="s">
        <v>34</v>
      </c>
      <c r="K2" s="26" t="s">
        <v>35</v>
      </c>
      <c r="L2" s="15" t="s">
        <v>36</v>
      </c>
      <c r="M2" s="16" t="s">
        <v>37</v>
      </c>
      <c r="N2" s="16" t="s">
        <v>38</v>
      </c>
      <c r="O2" s="16" t="s">
        <v>39</v>
      </c>
      <c r="P2" s="16" t="s">
        <v>40</v>
      </c>
      <c r="Q2" s="16" t="s">
        <v>41</v>
      </c>
      <c r="R2" s="16" t="s">
        <v>42</v>
      </c>
      <c r="S2" s="15" t="s">
        <v>43</v>
      </c>
      <c r="T2" s="15" t="s">
        <v>44</v>
      </c>
      <c r="U2" s="26" t="s">
        <v>45</v>
      </c>
      <c r="V2" s="16" t="s">
        <v>0</v>
      </c>
      <c r="W2" s="17" t="s">
        <v>1</v>
      </c>
      <c r="X2" s="17" t="s">
        <v>2</v>
      </c>
    </row>
    <row r="3" spans="2:24" x14ac:dyDescent="0.3">
      <c r="B3" t="s">
        <v>10</v>
      </c>
      <c r="C3">
        <v>1</v>
      </c>
      <c r="D3" t="str">
        <f>Table1[[#This Row],[Pilóta neve]]&amp;Table1[[#This Row],[Rank]]</f>
        <v>Becz Rita1</v>
      </c>
      <c r="E3" t="s">
        <v>72</v>
      </c>
      <c r="F3">
        <v>2024</v>
      </c>
      <c r="G3">
        <v>4911</v>
      </c>
      <c r="H3" s="2">
        <v>2</v>
      </c>
      <c r="I3" s="2">
        <v>6</v>
      </c>
      <c r="J3" s="2">
        <v>2</v>
      </c>
      <c r="K3" s="2">
        <v>27</v>
      </c>
      <c r="L3" s="2">
        <v>2</v>
      </c>
      <c r="M3" s="1">
        <v>-0.12</v>
      </c>
      <c r="N3" s="1">
        <v>0.01</v>
      </c>
      <c r="O3" s="1">
        <v>-0.115</v>
      </c>
      <c r="P3" s="1">
        <v>1</v>
      </c>
      <c r="Q3" s="1">
        <v>1</v>
      </c>
      <c r="R3" s="1">
        <v>1.2</v>
      </c>
      <c r="S3" s="2">
        <v>21</v>
      </c>
      <c r="T3" s="2">
        <v>999</v>
      </c>
      <c r="U3" s="2">
        <v>999</v>
      </c>
      <c r="V3" s="1">
        <v>0.77500000000000002</v>
      </c>
      <c r="W3" s="18">
        <v>818.5</v>
      </c>
      <c r="X3" s="18">
        <v>634.33749999999998</v>
      </c>
    </row>
    <row r="4" spans="2:24" x14ac:dyDescent="0.3">
      <c r="B4" t="s">
        <v>10</v>
      </c>
      <c r="C4">
        <v>2</v>
      </c>
      <c r="D4" t="str">
        <f>Table1[[#This Row],[Pilóta neve]]&amp;Table1[[#This Row],[Rank]]</f>
        <v>Becz Rita2</v>
      </c>
      <c r="E4" t="s">
        <v>61</v>
      </c>
      <c r="F4">
        <v>2023</v>
      </c>
      <c r="G4">
        <v>2622</v>
      </c>
      <c r="H4" s="2">
        <v>2</v>
      </c>
      <c r="I4" s="2">
        <v>3</v>
      </c>
      <c r="J4" s="2">
        <v>2</v>
      </c>
      <c r="K4" s="2">
        <v>19</v>
      </c>
      <c r="L4" s="2">
        <v>2</v>
      </c>
      <c r="M4" s="1">
        <v>-0.13500000000000001</v>
      </c>
      <c r="N4" s="1">
        <v>-0.03</v>
      </c>
      <c r="O4" s="1">
        <v>-9.5000000000000001E-2</v>
      </c>
      <c r="P4" s="1">
        <v>1</v>
      </c>
      <c r="Q4" s="1">
        <v>0.95</v>
      </c>
      <c r="R4" s="1">
        <v>1.2</v>
      </c>
      <c r="S4" s="2">
        <v>10</v>
      </c>
      <c r="T4" s="2">
        <v>20</v>
      </c>
      <c r="U4" s="2">
        <v>1</v>
      </c>
      <c r="V4" s="1">
        <v>0.70299999999999996</v>
      </c>
      <c r="W4" s="18">
        <v>874</v>
      </c>
      <c r="X4" s="18">
        <v>614.42200000000003</v>
      </c>
    </row>
    <row r="5" spans="2:24" x14ac:dyDescent="0.3">
      <c r="B5" t="s">
        <v>10</v>
      </c>
      <c r="D5" t="str">
        <f>Table1[[#This Row],[Pilóta neve]]&amp;Table1[[#This Row],[Rank]]</f>
        <v>Becz Rita</v>
      </c>
      <c r="E5" t="s">
        <v>54</v>
      </c>
      <c r="F5">
        <v>2022</v>
      </c>
      <c r="G5">
        <v>7635</v>
      </c>
      <c r="H5" s="2">
        <v>3</v>
      </c>
      <c r="I5" s="2">
        <v>10</v>
      </c>
      <c r="J5" s="2">
        <v>5</v>
      </c>
      <c r="K5" s="2">
        <v>14</v>
      </c>
      <c r="L5" s="2">
        <v>4</v>
      </c>
      <c r="M5" s="1">
        <v>-6.5000000000000002E-2</v>
      </c>
      <c r="N5" s="1">
        <v>-5.5E-2</v>
      </c>
      <c r="O5" s="1">
        <v>-5.0000000000000001E-3</v>
      </c>
      <c r="P5" s="1">
        <v>1</v>
      </c>
      <c r="Q5" s="1">
        <v>0.9</v>
      </c>
      <c r="R5" s="1">
        <v>1.2</v>
      </c>
      <c r="S5" s="2">
        <v>10</v>
      </c>
      <c r="T5" s="2">
        <v>20</v>
      </c>
      <c r="U5" s="2">
        <v>1</v>
      </c>
      <c r="V5" s="1">
        <v>0.78749999999999998</v>
      </c>
      <c r="W5" s="18">
        <v>763.5</v>
      </c>
      <c r="X5" s="18">
        <v>601.25625000000002</v>
      </c>
    </row>
    <row r="6" spans="2:24" x14ac:dyDescent="0.3">
      <c r="B6" t="s">
        <v>10</v>
      </c>
      <c r="D6" t="str">
        <f>Table1[[#This Row],[Pilóta neve]]&amp;Table1[[#This Row],[Rank]]</f>
        <v>Becz Rita</v>
      </c>
      <c r="E6" t="s">
        <v>52</v>
      </c>
      <c r="F6">
        <v>2022</v>
      </c>
      <c r="G6">
        <v>7635</v>
      </c>
      <c r="H6" s="2">
        <v>3</v>
      </c>
      <c r="I6" s="2">
        <v>10</v>
      </c>
      <c r="J6" s="2">
        <v>5</v>
      </c>
      <c r="K6" s="2">
        <v>16</v>
      </c>
      <c r="L6" s="2">
        <v>4</v>
      </c>
      <c r="M6" s="1">
        <v>-6.5000000000000002E-2</v>
      </c>
      <c r="N6" s="1">
        <v>-4.4999999999999998E-2</v>
      </c>
      <c r="O6" s="1">
        <v>-2.5000000000000001E-2</v>
      </c>
      <c r="P6" s="1">
        <v>1</v>
      </c>
      <c r="Q6" s="1">
        <v>0.9</v>
      </c>
      <c r="R6" s="1">
        <v>1.2</v>
      </c>
      <c r="S6" s="2">
        <v>10</v>
      </c>
      <c r="T6" s="2">
        <v>20</v>
      </c>
      <c r="U6" s="2">
        <v>1</v>
      </c>
      <c r="V6" s="1">
        <v>0.77849999999999997</v>
      </c>
      <c r="W6" s="18">
        <v>763.5</v>
      </c>
      <c r="X6" s="18">
        <v>594.38475000000005</v>
      </c>
    </row>
    <row r="7" spans="2:24" x14ac:dyDescent="0.3">
      <c r="B7" t="s">
        <v>10</v>
      </c>
      <c r="D7" t="str">
        <f>Table1[[#This Row],[Pilóta neve]]&amp;Table1[[#This Row],[Rank]]</f>
        <v>Becz Rita</v>
      </c>
      <c r="E7" t="s">
        <v>48</v>
      </c>
      <c r="F7">
        <v>2021</v>
      </c>
      <c r="G7">
        <v>10540</v>
      </c>
      <c r="H7" s="2">
        <v>4</v>
      </c>
      <c r="I7" s="2">
        <v>13</v>
      </c>
      <c r="J7" s="2">
        <v>8</v>
      </c>
      <c r="K7" s="2">
        <v>12</v>
      </c>
      <c r="L7" s="2">
        <v>2</v>
      </c>
      <c r="M7" s="1">
        <v>-0.02</v>
      </c>
      <c r="N7" s="1">
        <v>-6.5000000000000002E-2</v>
      </c>
      <c r="O7" s="1">
        <v>-6.5000000000000002E-2</v>
      </c>
      <c r="P7" s="1">
        <v>1</v>
      </c>
      <c r="Q7" s="1">
        <v>0.8</v>
      </c>
      <c r="R7" s="1">
        <v>1.2</v>
      </c>
      <c r="S7" s="2">
        <v>10</v>
      </c>
      <c r="T7" s="2">
        <v>20</v>
      </c>
      <c r="U7" s="2">
        <v>1</v>
      </c>
      <c r="V7" s="1">
        <v>0.68</v>
      </c>
      <c r="W7" s="18">
        <v>810.76923076923094</v>
      </c>
      <c r="X7" s="18">
        <v>551.323076923077</v>
      </c>
    </row>
    <row r="8" spans="2:24" x14ac:dyDescent="0.3">
      <c r="B8" t="s">
        <v>10</v>
      </c>
      <c r="D8" t="str">
        <f>Table1[[#This Row],[Pilóta neve]]&amp;Table1[[#This Row],[Rank]]</f>
        <v>Becz Rita</v>
      </c>
      <c r="E8" t="s">
        <v>62</v>
      </c>
      <c r="F8">
        <v>2023</v>
      </c>
      <c r="G8">
        <v>7439</v>
      </c>
      <c r="H8" s="2">
        <v>4</v>
      </c>
      <c r="I8" s="2">
        <v>11</v>
      </c>
      <c r="J8" s="2">
        <v>7</v>
      </c>
      <c r="K8" s="2">
        <v>14</v>
      </c>
      <c r="L8" s="2">
        <v>3</v>
      </c>
      <c r="M8" s="1">
        <v>-5.5E-2</v>
      </c>
      <c r="N8" s="1">
        <v>-5.5E-2</v>
      </c>
      <c r="O8" s="1">
        <v>-4.4999999999999998E-2</v>
      </c>
      <c r="P8" s="1">
        <v>1</v>
      </c>
      <c r="Q8" s="1">
        <v>0.95</v>
      </c>
      <c r="R8" s="1">
        <v>1.2</v>
      </c>
      <c r="S8" s="2">
        <v>10</v>
      </c>
      <c r="T8" s="2">
        <v>20</v>
      </c>
      <c r="U8" s="2">
        <v>1</v>
      </c>
      <c r="V8" s="1">
        <v>0.80274999999999996</v>
      </c>
      <c r="W8" s="18">
        <v>676.27272727272702</v>
      </c>
      <c r="X8" s="18">
        <v>542.87793181818199</v>
      </c>
    </row>
    <row r="9" spans="2:24" x14ac:dyDescent="0.3">
      <c r="B9" t="s">
        <v>10</v>
      </c>
      <c r="D9" t="str">
        <f>Table1[[#This Row],[Pilóta neve]]&amp;Table1[[#This Row],[Rank]]</f>
        <v>Becz Rita</v>
      </c>
      <c r="E9" t="s">
        <v>73</v>
      </c>
      <c r="F9">
        <v>2024</v>
      </c>
      <c r="G9">
        <v>3971</v>
      </c>
      <c r="H9" s="2">
        <v>3</v>
      </c>
      <c r="I9" s="2">
        <v>6</v>
      </c>
      <c r="J9" s="2">
        <v>4</v>
      </c>
      <c r="K9" s="2">
        <v>20</v>
      </c>
      <c r="L9" s="2">
        <v>3</v>
      </c>
      <c r="M9" s="1">
        <v>-0.11</v>
      </c>
      <c r="N9" s="1">
        <v>-2.5000000000000001E-2</v>
      </c>
      <c r="O9" s="1">
        <v>-7.4999999999999997E-2</v>
      </c>
      <c r="P9" s="1">
        <v>1</v>
      </c>
      <c r="Q9" s="1">
        <v>1</v>
      </c>
      <c r="R9" s="1">
        <v>1.2</v>
      </c>
      <c r="S9" s="2">
        <v>10</v>
      </c>
      <c r="T9" s="2">
        <v>20</v>
      </c>
      <c r="U9" s="2">
        <v>1</v>
      </c>
      <c r="V9" s="1">
        <v>0.79</v>
      </c>
      <c r="W9" s="18">
        <v>661.83333333333303</v>
      </c>
      <c r="X9" s="18">
        <v>522.84833333333302</v>
      </c>
    </row>
    <row r="10" spans="2:24" x14ac:dyDescent="0.3">
      <c r="B10" t="s">
        <v>10</v>
      </c>
      <c r="C10">
        <v>3</v>
      </c>
      <c r="D10" t="str">
        <f>Table1[[#This Row],[Pilóta neve]]&amp;Table1[[#This Row],[Rank]]</f>
        <v>Becz Rita3</v>
      </c>
      <c r="E10" t="s">
        <v>74</v>
      </c>
      <c r="F10">
        <v>2024</v>
      </c>
      <c r="G10">
        <v>8605</v>
      </c>
      <c r="H10" s="2">
        <v>6</v>
      </c>
      <c r="I10" s="2">
        <v>16</v>
      </c>
      <c r="J10" s="2">
        <v>8</v>
      </c>
      <c r="K10" s="2">
        <v>35</v>
      </c>
      <c r="L10" s="2">
        <v>8</v>
      </c>
      <c r="M10" s="1">
        <v>-4.4999999999999998E-2</v>
      </c>
      <c r="N10" s="1">
        <v>0.05</v>
      </c>
      <c r="O10" s="1">
        <v>-3.5000000000000003E-2</v>
      </c>
      <c r="P10" s="1">
        <v>1</v>
      </c>
      <c r="Q10" s="1">
        <v>1</v>
      </c>
      <c r="R10" s="1">
        <v>1.2</v>
      </c>
      <c r="S10" s="2">
        <v>21</v>
      </c>
      <c r="T10" s="2">
        <v>999</v>
      </c>
      <c r="U10" s="2">
        <v>999</v>
      </c>
      <c r="V10" s="1">
        <v>0.97</v>
      </c>
      <c r="W10" s="18">
        <v>537.8125</v>
      </c>
      <c r="X10" s="18">
        <v>521.67812500000002</v>
      </c>
    </row>
    <row r="11" spans="2:24" x14ac:dyDescent="0.3">
      <c r="B11" t="s">
        <v>10</v>
      </c>
      <c r="D11" t="str">
        <f>Table1[[#This Row],[Pilóta neve]]&amp;Table1[[#This Row],[Rank]]</f>
        <v>Becz Rita</v>
      </c>
      <c r="E11" t="s">
        <v>86</v>
      </c>
      <c r="F11">
        <v>2024</v>
      </c>
      <c r="G11">
        <v>5319</v>
      </c>
      <c r="H11" s="2">
        <v>3</v>
      </c>
      <c r="I11" s="2">
        <v>9</v>
      </c>
      <c r="J11" s="2">
        <v>5</v>
      </c>
      <c r="K11" s="2">
        <v>14</v>
      </c>
      <c r="L11" s="2">
        <v>4</v>
      </c>
      <c r="M11" s="1">
        <v>-7.4999999999999997E-2</v>
      </c>
      <c r="N11" s="1">
        <v>-5.5E-2</v>
      </c>
      <c r="O11" s="1">
        <v>-5.0000000000000001E-3</v>
      </c>
      <c r="P11" s="1">
        <v>1</v>
      </c>
      <c r="Q11" s="1">
        <v>1</v>
      </c>
      <c r="R11" s="1">
        <v>1.2</v>
      </c>
      <c r="S11" s="2">
        <v>10</v>
      </c>
      <c r="T11" s="2">
        <v>20</v>
      </c>
      <c r="U11" s="2">
        <v>1</v>
      </c>
      <c r="V11" s="1">
        <v>0.86499999999999999</v>
      </c>
      <c r="W11" s="18">
        <v>591</v>
      </c>
      <c r="X11" s="18">
        <v>511.21499999999997</v>
      </c>
    </row>
    <row r="12" spans="2:24" x14ac:dyDescent="0.3">
      <c r="B12" t="s">
        <v>10</v>
      </c>
      <c r="D12" t="str">
        <f>Table1[[#This Row],[Pilóta neve]]&amp;Table1[[#This Row],[Rank]]</f>
        <v>Becz Rita</v>
      </c>
      <c r="E12" t="s">
        <v>63</v>
      </c>
      <c r="F12">
        <v>2023</v>
      </c>
      <c r="G12">
        <v>10670</v>
      </c>
      <c r="H12" s="2">
        <v>5</v>
      </c>
      <c r="I12" s="2">
        <v>23</v>
      </c>
      <c r="J12" s="2">
        <v>12</v>
      </c>
      <c r="K12" s="2">
        <v>22</v>
      </c>
      <c r="L12" s="2">
        <v>6</v>
      </c>
      <c r="M12" s="1">
        <v>0.125</v>
      </c>
      <c r="N12" s="1">
        <v>-1.4999999999999999E-2</v>
      </c>
      <c r="O12" s="1">
        <v>-1.4999999999999999E-2</v>
      </c>
      <c r="P12" s="1">
        <v>1</v>
      </c>
      <c r="Q12" s="1">
        <v>0.95</v>
      </c>
      <c r="R12" s="1">
        <v>1.2</v>
      </c>
      <c r="S12" s="2">
        <v>21</v>
      </c>
      <c r="T12" s="2">
        <v>999</v>
      </c>
      <c r="U12" s="2">
        <v>999</v>
      </c>
      <c r="V12" s="1">
        <v>1.0402499999999999</v>
      </c>
      <c r="W12" s="18">
        <v>463.91304347826099</v>
      </c>
      <c r="X12" s="18">
        <v>482.585543478261</v>
      </c>
    </row>
    <row r="13" spans="2:24" x14ac:dyDescent="0.3">
      <c r="B13" t="s">
        <v>10</v>
      </c>
      <c r="D13" t="str">
        <f>Table1[[#This Row],[Pilóta neve]]&amp;Table1[[#This Row],[Rank]]</f>
        <v>Becz Rita</v>
      </c>
      <c r="E13" t="s">
        <v>76</v>
      </c>
      <c r="F13">
        <v>2024</v>
      </c>
      <c r="G13">
        <v>6995</v>
      </c>
      <c r="H13" s="2">
        <v>3</v>
      </c>
      <c r="I13" s="2">
        <v>15</v>
      </c>
      <c r="J13" s="2">
        <v>9</v>
      </c>
      <c r="K13" s="2">
        <v>14</v>
      </c>
      <c r="L13" s="2">
        <v>4</v>
      </c>
      <c r="M13" s="1">
        <v>7.4999999999999997E-2</v>
      </c>
      <c r="N13" s="1">
        <v>-5.5E-2</v>
      </c>
      <c r="O13" s="1">
        <v>-5.0000000000000001E-3</v>
      </c>
      <c r="P13" s="1">
        <v>1</v>
      </c>
      <c r="Q13" s="1">
        <v>1</v>
      </c>
      <c r="R13" s="1">
        <v>1.2</v>
      </c>
      <c r="S13" s="2">
        <v>10</v>
      </c>
      <c r="T13" s="2">
        <v>20</v>
      </c>
      <c r="U13" s="2">
        <v>1</v>
      </c>
      <c r="V13" s="1">
        <v>1.0149999999999999</v>
      </c>
      <c r="W13" s="18">
        <v>466.33333333333297</v>
      </c>
      <c r="X13" s="18">
        <v>473.32833333333298</v>
      </c>
    </row>
    <row r="14" spans="2:24" x14ac:dyDescent="0.3">
      <c r="B14" t="s">
        <v>10</v>
      </c>
      <c r="D14" t="str">
        <f>Table1[[#This Row],[Pilóta neve]]&amp;Table1[[#This Row],[Rank]]</f>
        <v>Becz Rita</v>
      </c>
      <c r="E14" t="s">
        <v>29</v>
      </c>
      <c r="F14">
        <v>2020</v>
      </c>
      <c r="G14">
        <v>17044</v>
      </c>
      <c r="H14" s="2">
        <v>8</v>
      </c>
      <c r="I14" s="2">
        <v>26</v>
      </c>
      <c r="J14" s="2">
        <v>14</v>
      </c>
      <c r="K14" s="2">
        <v>13</v>
      </c>
      <c r="L14" s="2">
        <v>4</v>
      </c>
      <c r="M14" s="1">
        <v>0.08</v>
      </c>
      <c r="N14" s="1">
        <v>-0.06</v>
      </c>
      <c r="O14" s="1">
        <v>5.0000000000000001E-3</v>
      </c>
      <c r="P14" s="1">
        <v>1</v>
      </c>
      <c r="Q14" s="1">
        <v>0.7</v>
      </c>
      <c r="R14" s="1">
        <v>1.2</v>
      </c>
      <c r="S14" s="2">
        <v>10</v>
      </c>
      <c r="T14" s="2">
        <v>20</v>
      </c>
      <c r="U14" s="2">
        <v>1</v>
      </c>
      <c r="V14" s="1">
        <v>0.71750000000000003</v>
      </c>
      <c r="W14" s="18">
        <v>655.538461538462</v>
      </c>
      <c r="X14" s="18">
        <v>470.34884615384601</v>
      </c>
    </row>
    <row r="15" spans="2:24" x14ac:dyDescent="0.3">
      <c r="B15" t="s">
        <v>10</v>
      </c>
      <c r="D15" t="str">
        <f>Table1[[#This Row],[Pilóta neve]]&amp;Table1[[#This Row],[Rank]]</f>
        <v>Becz Rita</v>
      </c>
      <c r="E15" t="s">
        <v>28</v>
      </c>
      <c r="F15">
        <v>2020</v>
      </c>
      <c r="G15">
        <v>17044</v>
      </c>
      <c r="H15" s="2">
        <v>8</v>
      </c>
      <c r="I15" s="2">
        <v>26</v>
      </c>
      <c r="J15" s="2">
        <v>14</v>
      </c>
      <c r="K15" s="2">
        <v>17</v>
      </c>
      <c r="L15" s="2">
        <v>4</v>
      </c>
      <c r="M15" s="1">
        <v>0.08</v>
      </c>
      <c r="N15" s="1">
        <v>-0.04</v>
      </c>
      <c r="O15" s="1">
        <v>-0.03</v>
      </c>
      <c r="P15" s="1">
        <v>1</v>
      </c>
      <c r="Q15" s="1">
        <v>0.7</v>
      </c>
      <c r="R15" s="1">
        <v>1.2</v>
      </c>
      <c r="S15" s="2">
        <v>10</v>
      </c>
      <c r="T15" s="2">
        <v>20</v>
      </c>
      <c r="U15" s="2">
        <v>1</v>
      </c>
      <c r="V15" s="1">
        <v>0.70699999999999996</v>
      </c>
      <c r="W15" s="18">
        <v>655.538461538462</v>
      </c>
      <c r="X15" s="18">
        <v>463.465692307692</v>
      </c>
    </row>
    <row r="16" spans="2:24" x14ac:dyDescent="0.3">
      <c r="B16" t="s">
        <v>10</v>
      </c>
      <c r="D16" t="str">
        <f>Table1[[#This Row],[Pilóta neve]]&amp;Table1[[#This Row],[Rank]]</f>
        <v>Becz Rita</v>
      </c>
      <c r="E16" t="s">
        <v>60</v>
      </c>
      <c r="F16">
        <v>2022</v>
      </c>
      <c r="G16">
        <v>8996</v>
      </c>
      <c r="H16" s="2">
        <v>5</v>
      </c>
      <c r="I16" s="2">
        <v>18</v>
      </c>
      <c r="J16" s="2">
        <v>8</v>
      </c>
      <c r="K16" s="2">
        <v>22</v>
      </c>
      <c r="L16" s="2">
        <v>7</v>
      </c>
      <c r="M16" s="1">
        <v>-5.0000000000000001E-3</v>
      </c>
      <c r="N16" s="1">
        <v>-1.4999999999999999E-2</v>
      </c>
      <c r="O16" s="1">
        <v>0.01</v>
      </c>
      <c r="P16" s="1">
        <v>1</v>
      </c>
      <c r="Q16" s="1">
        <v>0.9</v>
      </c>
      <c r="R16" s="1">
        <v>1.2</v>
      </c>
      <c r="S16" s="2">
        <v>21</v>
      </c>
      <c r="T16" s="2">
        <v>999</v>
      </c>
      <c r="U16" s="2">
        <v>999</v>
      </c>
      <c r="V16" s="1">
        <v>0.89100000000000001</v>
      </c>
      <c r="W16" s="18">
        <v>499.777777777778</v>
      </c>
      <c r="X16" s="18">
        <v>445.30200000000002</v>
      </c>
    </row>
    <row r="17" spans="2:24" x14ac:dyDescent="0.3">
      <c r="B17" t="s">
        <v>10</v>
      </c>
      <c r="D17" t="str">
        <f>Table1[[#This Row],[Pilóta neve]]&amp;Table1[[#This Row],[Rank]]</f>
        <v>Becz Rita</v>
      </c>
      <c r="E17" t="s">
        <v>59</v>
      </c>
      <c r="F17">
        <v>2022</v>
      </c>
      <c r="G17">
        <v>6224</v>
      </c>
      <c r="H17" s="2">
        <v>4</v>
      </c>
      <c r="I17" s="2">
        <v>9</v>
      </c>
      <c r="J17" s="2">
        <v>5</v>
      </c>
      <c r="K17" s="2">
        <v>15</v>
      </c>
      <c r="L17" s="2">
        <v>0</v>
      </c>
      <c r="M17" s="1">
        <v>-9.5000000000000001E-2</v>
      </c>
      <c r="N17" s="1">
        <v>-0.05</v>
      </c>
      <c r="O17" s="1">
        <v>-0.15</v>
      </c>
      <c r="P17" s="1">
        <v>1</v>
      </c>
      <c r="Q17" s="1">
        <v>0.9</v>
      </c>
      <c r="R17" s="1">
        <v>1.2</v>
      </c>
      <c r="S17" s="2">
        <v>10</v>
      </c>
      <c r="T17" s="2">
        <v>20</v>
      </c>
      <c r="U17" s="2">
        <v>1</v>
      </c>
      <c r="V17" s="1">
        <v>0.63449999999999995</v>
      </c>
      <c r="W17" s="18">
        <v>691.555555555556</v>
      </c>
      <c r="X17" s="18">
        <v>438.79199999999997</v>
      </c>
    </row>
    <row r="18" spans="2:24" x14ac:dyDescent="0.3">
      <c r="B18" t="s">
        <v>10</v>
      </c>
      <c r="D18" t="str">
        <f>Table1[[#This Row],[Pilóta neve]]&amp;Table1[[#This Row],[Rank]]</f>
        <v>Becz Rita</v>
      </c>
      <c r="E18" t="s">
        <v>77</v>
      </c>
      <c r="F18">
        <v>2024</v>
      </c>
      <c r="G18">
        <v>9075</v>
      </c>
      <c r="H18" s="2">
        <v>6</v>
      </c>
      <c r="I18" s="2">
        <v>22</v>
      </c>
      <c r="J18" s="2">
        <v>11</v>
      </c>
      <c r="K18" s="2">
        <v>28</v>
      </c>
      <c r="L18" s="2">
        <v>7</v>
      </c>
      <c r="M18" s="1">
        <v>0.05</v>
      </c>
      <c r="N18" s="1">
        <v>1.4999999999999999E-2</v>
      </c>
      <c r="O18" s="1">
        <v>-2.5000000000000001E-2</v>
      </c>
      <c r="P18" s="1">
        <v>1</v>
      </c>
      <c r="Q18" s="1">
        <v>1</v>
      </c>
      <c r="R18" s="1">
        <v>1.2</v>
      </c>
      <c r="S18" s="2">
        <v>21</v>
      </c>
      <c r="T18" s="2">
        <v>999</v>
      </c>
      <c r="U18" s="2">
        <v>999</v>
      </c>
      <c r="V18" s="1">
        <v>1.04</v>
      </c>
      <c r="W18" s="18">
        <v>412.5</v>
      </c>
      <c r="X18" s="18">
        <v>429</v>
      </c>
    </row>
    <row r="19" spans="2:24" x14ac:dyDescent="0.3">
      <c r="B19" t="s">
        <v>10</v>
      </c>
      <c r="D19" t="str">
        <f>Table1[[#This Row],[Pilóta neve]]&amp;Table1[[#This Row],[Rank]]</f>
        <v>Becz Rita</v>
      </c>
      <c r="E19" t="s">
        <v>70</v>
      </c>
      <c r="F19">
        <v>2023</v>
      </c>
      <c r="G19">
        <v>6736</v>
      </c>
      <c r="H19" s="2">
        <v>5</v>
      </c>
      <c r="I19" s="2">
        <v>17</v>
      </c>
      <c r="J19" s="2">
        <v>12</v>
      </c>
      <c r="K19" s="2">
        <v>25</v>
      </c>
      <c r="L19" s="2">
        <v>10</v>
      </c>
      <c r="M19" s="1">
        <v>5.5E-2</v>
      </c>
      <c r="N19" s="1">
        <v>0</v>
      </c>
      <c r="O19" s="1">
        <v>0.05</v>
      </c>
      <c r="P19" s="1">
        <v>1</v>
      </c>
      <c r="Q19" s="1">
        <v>0.95</v>
      </c>
      <c r="R19" s="1">
        <v>1.2</v>
      </c>
      <c r="S19" s="2">
        <v>21</v>
      </c>
      <c r="T19" s="2">
        <v>999</v>
      </c>
      <c r="U19" s="2">
        <v>999</v>
      </c>
      <c r="V19" s="1">
        <v>1.04975</v>
      </c>
      <c r="W19" s="18">
        <v>396.23529411764702</v>
      </c>
      <c r="X19" s="18">
        <v>415.94799999999998</v>
      </c>
    </row>
    <row r="20" spans="2:24" x14ac:dyDescent="0.3">
      <c r="B20" t="s">
        <v>10</v>
      </c>
      <c r="D20" t="str">
        <f>Table1[[#This Row],[Pilóta neve]]&amp;Table1[[#This Row],[Rank]]</f>
        <v>Becz Rita</v>
      </c>
      <c r="E20" t="s">
        <v>49</v>
      </c>
      <c r="F20">
        <v>2021</v>
      </c>
      <c r="G20">
        <v>12421</v>
      </c>
      <c r="H20" s="2">
        <v>6</v>
      </c>
      <c r="I20" s="2">
        <v>24</v>
      </c>
      <c r="J20" s="2">
        <v>12</v>
      </c>
      <c r="K20" s="2">
        <v>24</v>
      </c>
      <c r="L20" s="2">
        <v>3</v>
      </c>
      <c r="M20" s="1">
        <v>0.09</v>
      </c>
      <c r="N20" s="1">
        <v>-5.0000000000000001E-3</v>
      </c>
      <c r="O20" s="1">
        <v>-8.5000000000000006E-2</v>
      </c>
      <c r="P20" s="1">
        <v>1</v>
      </c>
      <c r="Q20" s="1">
        <v>0.8</v>
      </c>
      <c r="R20" s="1">
        <v>1.2</v>
      </c>
      <c r="S20" s="2">
        <v>21</v>
      </c>
      <c r="T20" s="2">
        <v>999</v>
      </c>
      <c r="U20" s="2">
        <v>999</v>
      </c>
      <c r="V20" s="1">
        <v>0.8</v>
      </c>
      <c r="W20" s="18">
        <v>517.54166666666697</v>
      </c>
      <c r="X20" s="18">
        <v>414.03333333333302</v>
      </c>
    </row>
    <row r="21" spans="2:24" x14ac:dyDescent="0.3">
      <c r="B21" t="s">
        <v>10</v>
      </c>
      <c r="D21" t="str">
        <f>Table1[[#This Row],[Pilóta neve]]&amp;Table1[[#This Row],[Rank]]</f>
        <v>Becz Rita</v>
      </c>
      <c r="E21" t="s">
        <v>75</v>
      </c>
      <c r="F21">
        <v>2024</v>
      </c>
      <c r="G21">
        <v>5905</v>
      </c>
      <c r="H21" s="2">
        <v>4</v>
      </c>
      <c r="I21" s="2">
        <v>12</v>
      </c>
      <c r="J21" s="2">
        <v>6</v>
      </c>
      <c r="K21" s="2">
        <v>16</v>
      </c>
      <c r="L21" s="2">
        <v>3</v>
      </c>
      <c r="M21" s="1">
        <v>-0.06</v>
      </c>
      <c r="N21" s="1">
        <v>-4.4999999999999998E-2</v>
      </c>
      <c r="O21" s="1">
        <v>-5.5E-2</v>
      </c>
      <c r="P21" s="1">
        <v>1</v>
      </c>
      <c r="Q21" s="1">
        <v>1</v>
      </c>
      <c r="R21" s="1">
        <v>1.2</v>
      </c>
      <c r="S21" s="2">
        <v>10</v>
      </c>
      <c r="T21" s="2">
        <v>20</v>
      </c>
      <c r="U21" s="2">
        <v>1</v>
      </c>
      <c r="V21" s="1">
        <v>0.84</v>
      </c>
      <c r="W21" s="18">
        <v>492.08333333333297</v>
      </c>
      <c r="X21" s="18">
        <v>413.35</v>
      </c>
    </row>
    <row r="22" spans="2:24" x14ac:dyDescent="0.3">
      <c r="B22" t="s">
        <v>10</v>
      </c>
      <c r="D22" t="str">
        <f>Table1[[#This Row],[Pilóta neve]]&amp;Table1[[#This Row],[Rank]]</f>
        <v>Becz Rita</v>
      </c>
      <c r="E22" t="s">
        <v>51</v>
      </c>
      <c r="F22">
        <v>2021</v>
      </c>
      <c r="G22">
        <v>4308</v>
      </c>
      <c r="H22" s="2">
        <v>2</v>
      </c>
      <c r="I22" s="2">
        <v>8</v>
      </c>
      <c r="J22" s="2">
        <v>7</v>
      </c>
      <c r="K22" s="2">
        <v>29</v>
      </c>
      <c r="L22" s="2">
        <v>4</v>
      </c>
      <c r="M22" s="1">
        <v>-0.01</v>
      </c>
      <c r="N22" s="1">
        <v>0.02</v>
      </c>
      <c r="O22" s="1">
        <v>-0.08</v>
      </c>
      <c r="P22" s="1">
        <v>1</v>
      </c>
      <c r="Q22" s="1">
        <v>0.8</v>
      </c>
      <c r="R22" s="1">
        <v>1.2</v>
      </c>
      <c r="S22" s="2">
        <v>21</v>
      </c>
      <c r="T22" s="2">
        <v>999</v>
      </c>
      <c r="U22" s="2">
        <v>999</v>
      </c>
      <c r="V22" s="1">
        <v>0.74399999999999999</v>
      </c>
      <c r="W22" s="18">
        <v>538.5</v>
      </c>
      <c r="X22" s="18">
        <v>400.64400000000001</v>
      </c>
    </row>
    <row r="23" spans="2:24" x14ac:dyDescent="0.3">
      <c r="B23" t="s">
        <v>10</v>
      </c>
      <c r="D23" t="str">
        <f>Table1[[#This Row],[Pilóta neve]]&amp;Table1[[#This Row],[Rank]]</f>
        <v>Becz Rita</v>
      </c>
      <c r="E23" t="s">
        <v>58</v>
      </c>
      <c r="F23">
        <v>2022</v>
      </c>
      <c r="G23">
        <v>4854</v>
      </c>
      <c r="H23" s="2">
        <v>3</v>
      </c>
      <c r="I23" s="2">
        <v>9</v>
      </c>
      <c r="J23" s="2">
        <v>5</v>
      </c>
      <c r="K23" s="2">
        <v>15</v>
      </c>
      <c r="L23" s="2">
        <v>3</v>
      </c>
      <c r="M23" s="1">
        <v>-7.4999999999999997E-2</v>
      </c>
      <c r="N23" s="1">
        <v>-0.05</v>
      </c>
      <c r="O23" s="1">
        <v>-0.05</v>
      </c>
      <c r="P23" s="1">
        <v>1</v>
      </c>
      <c r="Q23" s="1">
        <v>0.9</v>
      </c>
      <c r="R23" s="1">
        <v>1.2</v>
      </c>
      <c r="S23" s="2">
        <v>10</v>
      </c>
      <c r="T23" s="2">
        <v>20</v>
      </c>
      <c r="U23" s="2">
        <v>1</v>
      </c>
      <c r="V23" s="1">
        <v>0.74250000000000005</v>
      </c>
      <c r="W23" s="18">
        <v>539.33333333333303</v>
      </c>
      <c r="X23" s="18">
        <v>400.45499999999998</v>
      </c>
    </row>
    <row r="24" spans="2:24" x14ac:dyDescent="0.3">
      <c r="B24" t="s">
        <v>10</v>
      </c>
      <c r="D24" t="str">
        <f>Table1[[#This Row],[Pilóta neve]]&amp;Table1[[#This Row],[Rank]]</f>
        <v>Becz Rita</v>
      </c>
      <c r="E24" t="s">
        <v>64</v>
      </c>
      <c r="F24">
        <v>2023</v>
      </c>
      <c r="G24">
        <v>8495</v>
      </c>
      <c r="H24" s="2">
        <v>5</v>
      </c>
      <c r="I24" s="2">
        <v>20</v>
      </c>
      <c r="J24" s="2">
        <v>8</v>
      </c>
      <c r="K24" s="2">
        <v>15</v>
      </c>
      <c r="L24" s="2">
        <v>5</v>
      </c>
      <c r="M24" s="1">
        <v>0.01</v>
      </c>
      <c r="N24" s="1">
        <v>-0.05</v>
      </c>
      <c r="O24" s="1">
        <v>1.4999999999999999E-2</v>
      </c>
      <c r="P24" s="1">
        <v>1</v>
      </c>
      <c r="Q24" s="1">
        <v>0.95</v>
      </c>
      <c r="R24" s="1">
        <v>1.2</v>
      </c>
      <c r="S24" s="2">
        <v>10</v>
      </c>
      <c r="T24" s="2">
        <v>20</v>
      </c>
      <c r="U24" s="2">
        <v>1</v>
      </c>
      <c r="V24" s="1">
        <v>0.92625000000000002</v>
      </c>
      <c r="W24" s="18">
        <v>424.75</v>
      </c>
      <c r="X24" s="18">
        <v>393.4246875</v>
      </c>
    </row>
    <row r="25" spans="2:24" x14ac:dyDescent="0.3">
      <c r="B25" t="s">
        <v>10</v>
      </c>
      <c r="D25" t="str">
        <f>Table1[[#This Row],[Pilóta neve]]&amp;Table1[[#This Row],[Rank]]</f>
        <v>Becz Rita</v>
      </c>
      <c r="E25" t="s">
        <v>65</v>
      </c>
      <c r="F25">
        <v>2023</v>
      </c>
      <c r="G25">
        <v>4437</v>
      </c>
      <c r="H25" s="2">
        <v>4</v>
      </c>
      <c r="I25" s="2">
        <v>11</v>
      </c>
      <c r="J25" s="2">
        <v>5</v>
      </c>
      <c r="K25" s="2">
        <v>28</v>
      </c>
      <c r="L25" s="2">
        <v>8</v>
      </c>
      <c r="M25" s="1">
        <v>-0.08</v>
      </c>
      <c r="N25" s="1">
        <v>1.4999999999999999E-2</v>
      </c>
      <c r="O25" s="1">
        <v>-5.0000000000000001E-3</v>
      </c>
      <c r="P25" s="1">
        <v>1</v>
      </c>
      <c r="Q25" s="1">
        <v>0.95</v>
      </c>
      <c r="R25" s="1">
        <v>1.2</v>
      </c>
      <c r="S25" s="2">
        <v>21</v>
      </c>
      <c r="T25" s="2">
        <v>999</v>
      </c>
      <c r="U25" s="2">
        <v>999</v>
      </c>
      <c r="V25" s="1">
        <v>0.88349999999999995</v>
      </c>
      <c r="W25" s="18">
        <v>403.36363636363598</v>
      </c>
      <c r="X25" s="18">
        <v>356.37177272727303</v>
      </c>
    </row>
    <row r="26" spans="2:24" x14ac:dyDescent="0.3">
      <c r="B26" t="s">
        <v>22</v>
      </c>
      <c r="C26">
        <v>1</v>
      </c>
      <c r="D26" t="str">
        <f>Table1[[#This Row],[Pilóta neve]]&amp;Table1[[#This Row],[Rank]]</f>
        <v>Beleznay Péter1</v>
      </c>
      <c r="E26" t="s">
        <v>54</v>
      </c>
      <c r="F26">
        <v>2022</v>
      </c>
      <c r="G26">
        <v>2848</v>
      </c>
      <c r="H26" s="2">
        <v>3</v>
      </c>
      <c r="I26" s="2">
        <v>10</v>
      </c>
      <c r="J26" s="2">
        <v>5</v>
      </c>
      <c r="K26" s="2">
        <v>14</v>
      </c>
      <c r="L26" s="2">
        <v>4</v>
      </c>
      <c r="M26" s="1">
        <v>-6.5000000000000002E-2</v>
      </c>
      <c r="N26" s="1">
        <v>-5.5E-2</v>
      </c>
      <c r="O26" s="1">
        <v>-5.0000000000000001E-3</v>
      </c>
      <c r="P26" s="1">
        <v>1</v>
      </c>
      <c r="Q26" s="1">
        <v>0.9</v>
      </c>
      <c r="R26" s="1">
        <v>1.2</v>
      </c>
      <c r="S26" s="2">
        <v>10</v>
      </c>
      <c r="T26" s="2">
        <v>20</v>
      </c>
      <c r="U26" s="2">
        <v>1</v>
      </c>
      <c r="V26" s="1">
        <v>0.78749999999999998</v>
      </c>
      <c r="W26" s="18">
        <v>284.8</v>
      </c>
      <c r="X26" s="18">
        <v>224.28</v>
      </c>
    </row>
    <row r="27" spans="2:24" x14ac:dyDescent="0.3">
      <c r="B27" t="s">
        <v>22</v>
      </c>
      <c r="D27" t="str">
        <f>Table1[[#This Row],[Pilóta neve]]&amp;Table1[[#This Row],[Rank]]</f>
        <v>Beleznay Péter</v>
      </c>
      <c r="E27" t="s">
        <v>52</v>
      </c>
      <c r="F27">
        <v>2022</v>
      </c>
      <c r="G27">
        <v>2848</v>
      </c>
      <c r="H27" s="2">
        <v>3</v>
      </c>
      <c r="I27" s="2">
        <v>10</v>
      </c>
      <c r="J27" s="2">
        <v>5</v>
      </c>
      <c r="K27" s="2">
        <v>16</v>
      </c>
      <c r="L27" s="2">
        <v>4</v>
      </c>
      <c r="M27" s="1">
        <v>-6.5000000000000002E-2</v>
      </c>
      <c r="N27" s="1">
        <v>-4.4999999999999998E-2</v>
      </c>
      <c r="O27" s="1">
        <v>-2.5000000000000001E-2</v>
      </c>
      <c r="P27" s="1">
        <v>1</v>
      </c>
      <c r="Q27" s="1">
        <v>0.9</v>
      </c>
      <c r="R27" s="1">
        <v>1.2</v>
      </c>
      <c r="S27" s="2">
        <v>10</v>
      </c>
      <c r="T27" s="2">
        <v>20</v>
      </c>
      <c r="U27" s="2">
        <v>1</v>
      </c>
      <c r="V27" s="1">
        <v>0.77849999999999997</v>
      </c>
      <c r="W27" s="18">
        <v>284.8</v>
      </c>
      <c r="X27" s="18">
        <v>221.71680000000001</v>
      </c>
    </row>
    <row r="28" spans="2:24" x14ac:dyDescent="0.3">
      <c r="B28" t="s">
        <v>56</v>
      </c>
      <c r="C28">
        <v>1</v>
      </c>
      <c r="D28" t="str">
        <f>Table1[[#This Row],[Pilóta neve]]&amp;Table1[[#This Row],[Rank]]</f>
        <v>Csonka Balázs1</v>
      </c>
      <c r="E28" t="s">
        <v>54</v>
      </c>
      <c r="F28">
        <v>2022</v>
      </c>
      <c r="G28">
        <v>1765</v>
      </c>
      <c r="H28" s="2">
        <v>3</v>
      </c>
      <c r="I28" s="2">
        <v>10</v>
      </c>
      <c r="J28" s="2">
        <v>5</v>
      </c>
      <c r="K28" s="2">
        <v>14</v>
      </c>
      <c r="L28" s="2">
        <v>4</v>
      </c>
      <c r="M28" s="1">
        <v>-6.5000000000000002E-2</v>
      </c>
      <c r="N28" s="1">
        <v>-5.5E-2</v>
      </c>
      <c r="O28" s="1">
        <v>-5.0000000000000001E-3</v>
      </c>
      <c r="P28" s="1">
        <v>1</v>
      </c>
      <c r="Q28" s="1">
        <v>0.9</v>
      </c>
      <c r="R28" s="1">
        <v>1.2</v>
      </c>
      <c r="S28" s="2">
        <v>10</v>
      </c>
      <c r="T28" s="2">
        <v>20</v>
      </c>
      <c r="U28" s="2">
        <v>1</v>
      </c>
      <c r="V28" s="1">
        <v>0.78749999999999998</v>
      </c>
      <c r="W28" s="18">
        <v>176.5</v>
      </c>
      <c r="X28" s="18">
        <v>138.99375000000001</v>
      </c>
    </row>
    <row r="29" spans="2:24" x14ac:dyDescent="0.3">
      <c r="B29" t="s">
        <v>56</v>
      </c>
      <c r="D29" t="str">
        <f>Table1[[#This Row],[Pilóta neve]]&amp;Table1[[#This Row],[Rank]]</f>
        <v>Csonka Balázs</v>
      </c>
      <c r="E29" t="s">
        <v>52</v>
      </c>
      <c r="F29">
        <v>2022</v>
      </c>
      <c r="G29">
        <v>1765</v>
      </c>
      <c r="H29" s="2">
        <v>3</v>
      </c>
      <c r="I29" s="2">
        <v>10</v>
      </c>
      <c r="J29" s="2">
        <v>5</v>
      </c>
      <c r="K29" s="2">
        <v>16</v>
      </c>
      <c r="L29" s="2">
        <v>4</v>
      </c>
      <c r="M29" s="1">
        <v>-6.5000000000000002E-2</v>
      </c>
      <c r="N29" s="1">
        <v>-4.4999999999999998E-2</v>
      </c>
      <c r="O29" s="1">
        <v>-2.5000000000000001E-2</v>
      </c>
      <c r="P29" s="1">
        <v>1</v>
      </c>
      <c r="Q29" s="1">
        <v>0.9</v>
      </c>
      <c r="R29" s="1">
        <v>1.2</v>
      </c>
      <c r="S29" s="2">
        <v>10</v>
      </c>
      <c r="T29" s="2">
        <v>20</v>
      </c>
      <c r="U29" s="2">
        <v>1</v>
      </c>
      <c r="V29" s="1">
        <v>0.77849999999999997</v>
      </c>
      <c r="W29" s="18">
        <v>176.5</v>
      </c>
      <c r="X29" s="18">
        <v>137.40525</v>
      </c>
    </row>
    <row r="30" spans="2:24" x14ac:dyDescent="0.3">
      <c r="B30" t="s">
        <v>6</v>
      </c>
      <c r="C30">
        <v>1</v>
      </c>
      <c r="D30" t="str">
        <f>Table1[[#This Row],[Pilóta neve]]&amp;Table1[[#This Row],[Rank]]</f>
        <v>Garab Szabolcs1</v>
      </c>
      <c r="E30" t="s">
        <v>78</v>
      </c>
      <c r="F30">
        <v>2024</v>
      </c>
      <c r="G30">
        <v>14542</v>
      </c>
      <c r="H30" s="2">
        <v>6</v>
      </c>
      <c r="I30" s="2">
        <v>22</v>
      </c>
      <c r="J30" s="2">
        <v>13</v>
      </c>
      <c r="K30" s="2">
        <v>32</v>
      </c>
      <c r="L30" s="2">
        <v>16</v>
      </c>
      <c r="M30" s="1">
        <v>0.09</v>
      </c>
      <c r="N30" s="1">
        <v>3.5000000000000003E-2</v>
      </c>
      <c r="O30" s="1">
        <v>0.1</v>
      </c>
      <c r="P30" s="1">
        <v>1</v>
      </c>
      <c r="Q30" s="1">
        <v>1</v>
      </c>
      <c r="R30" s="1">
        <v>1.2</v>
      </c>
      <c r="S30" s="2">
        <v>21</v>
      </c>
      <c r="T30" s="2">
        <v>999</v>
      </c>
      <c r="U30" s="2">
        <v>999</v>
      </c>
      <c r="V30" s="1">
        <v>1.2</v>
      </c>
      <c r="W30" s="18">
        <v>661</v>
      </c>
      <c r="X30" s="18">
        <v>793.2</v>
      </c>
    </row>
    <row r="31" spans="2:24" x14ac:dyDescent="0.3">
      <c r="B31" t="s">
        <v>6</v>
      </c>
      <c r="C31">
        <v>2</v>
      </c>
      <c r="D31" t="str">
        <f>Table1[[#This Row],[Pilóta neve]]&amp;Table1[[#This Row],[Rank]]</f>
        <v>Garab Szabolcs2</v>
      </c>
      <c r="E31" t="s">
        <v>62</v>
      </c>
      <c r="F31">
        <v>2023</v>
      </c>
      <c r="G31">
        <v>9658</v>
      </c>
      <c r="H31" s="2">
        <v>4</v>
      </c>
      <c r="I31" s="2">
        <v>11</v>
      </c>
      <c r="J31" s="2">
        <v>7</v>
      </c>
      <c r="K31" s="2">
        <v>14</v>
      </c>
      <c r="L31" s="2">
        <v>3</v>
      </c>
      <c r="M31" s="1">
        <v>-5.5E-2</v>
      </c>
      <c r="N31" s="1">
        <v>-5.5E-2</v>
      </c>
      <c r="O31" s="1">
        <v>-4.4999999999999998E-2</v>
      </c>
      <c r="P31" s="1">
        <v>1</v>
      </c>
      <c r="Q31" s="1">
        <v>0.95</v>
      </c>
      <c r="R31" s="1">
        <v>1.2</v>
      </c>
      <c r="S31" s="2">
        <v>10</v>
      </c>
      <c r="T31" s="2">
        <v>20</v>
      </c>
      <c r="U31" s="2">
        <v>1</v>
      </c>
      <c r="V31" s="1">
        <v>0.80274999999999996</v>
      </c>
      <c r="W31" s="18">
        <v>878</v>
      </c>
      <c r="X31" s="18">
        <v>704.81449999999995</v>
      </c>
    </row>
    <row r="32" spans="2:24" x14ac:dyDescent="0.3">
      <c r="B32" t="s">
        <v>6</v>
      </c>
      <c r="C32">
        <v>3</v>
      </c>
      <c r="D32" t="str">
        <f>Table1[[#This Row],[Pilóta neve]]&amp;Table1[[#This Row],[Rank]]</f>
        <v>Garab Szabolcs3</v>
      </c>
      <c r="E32" t="s">
        <v>80</v>
      </c>
      <c r="F32">
        <v>2024</v>
      </c>
      <c r="G32">
        <v>15957</v>
      </c>
      <c r="H32" s="2">
        <v>6</v>
      </c>
      <c r="I32" s="2">
        <v>28</v>
      </c>
      <c r="J32" s="2">
        <v>14</v>
      </c>
      <c r="K32" s="2">
        <v>23</v>
      </c>
      <c r="L32" s="2">
        <v>12</v>
      </c>
      <c r="M32" s="1">
        <v>0.17499999999999999</v>
      </c>
      <c r="N32" s="1">
        <v>-0.01</v>
      </c>
      <c r="O32" s="1">
        <v>0.11</v>
      </c>
      <c r="P32" s="1">
        <v>1</v>
      </c>
      <c r="Q32" s="1">
        <v>1</v>
      </c>
      <c r="R32" s="1">
        <v>1.2</v>
      </c>
      <c r="S32" s="2">
        <v>21</v>
      </c>
      <c r="T32" s="2">
        <v>999</v>
      </c>
      <c r="U32" s="2">
        <v>999</v>
      </c>
      <c r="V32" s="1">
        <v>1.2</v>
      </c>
      <c r="W32" s="18">
        <v>569.892857142857</v>
      </c>
      <c r="X32" s="18">
        <v>683.87142857142896</v>
      </c>
    </row>
    <row r="33" spans="2:24" x14ac:dyDescent="0.3">
      <c r="B33" t="s">
        <v>6</v>
      </c>
      <c r="D33" t="str">
        <f>Table1[[#This Row],[Pilóta neve]]&amp;Table1[[#This Row],[Rank]]</f>
        <v>Garab Szabolcs</v>
      </c>
      <c r="E33" t="s">
        <v>79</v>
      </c>
      <c r="F33">
        <v>2024</v>
      </c>
      <c r="G33">
        <v>10507</v>
      </c>
      <c r="H33" s="2">
        <v>5</v>
      </c>
      <c r="I33" s="2">
        <v>15</v>
      </c>
      <c r="J33" s="2">
        <v>10</v>
      </c>
      <c r="K33" s="2">
        <v>16</v>
      </c>
      <c r="L33" s="2">
        <v>5</v>
      </c>
      <c r="M33" s="1">
        <v>0</v>
      </c>
      <c r="N33" s="1">
        <v>-4.4999999999999998E-2</v>
      </c>
      <c r="O33" s="1">
        <v>5.0000000000000001E-3</v>
      </c>
      <c r="P33" s="1">
        <v>1</v>
      </c>
      <c r="Q33" s="1">
        <v>1</v>
      </c>
      <c r="R33" s="1">
        <v>1.2</v>
      </c>
      <c r="S33" s="2">
        <v>10</v>
      </c>
      <c r="T33" s="2">
        <v>20</v>
      </c>
      <c r="U33" s="2">
        <v>1</v>
      </c>
      <c r="V33" s="1">
        <v>0.96</v>
      </c>
      <c r="W33" s="18">
        <v>700.46666666666704</v>
      </c>
      <c r="X33" s="18">
        <v>672.44799999999998</v>
      </c>
    </row>
    <row r="34" spans="2:24" x14ac:dyDescent="0.3">
      <c r="B34" t="s">
        <v>6</v>
      </c>
      <c r="D34" t="str">
        <f>Table1[[#This Row],[Pilóta neve]]&amp;Table1[[#This Row],[Rank]]</f>
        <v>Garab Szabolcs</v>
      </c>
      <c r="E34" t="s">
        <v>54</v>
      </c>
      <c r="F34">
        <v>2022</v>
      </c>
      <c r="G34">
        <v>7949</v>
      </c>
      <c r="H34" s="2">
        <v>3</v>
      </c>
      <c r="I34" s="2">
        <v>10</v>
      </c>
      <c r="J34" s="2">
        <v>5</v>
      </c>
      <c r="K34" s="2">
        <v>14</v>
      </c>
      <c r="L34" s="2">
        <v>4</v>
      </c>
      <c r="M34" s="1">
        <v>-6.5000000000000002E-2</v>
      </c>
      <c r="N34" s="1">
        <v>-5.5E-2</v>
      </c>
      <c r="O34" s="1">
        <v>-5.0000000000000001E-3</v>
      </c>
      <c r="P34" s="1">
        <v>1</v>
      </c>
      <c r="Q34" s="1">
        <v>0.9</v>
      </c>
      <c r="R34" s="1">
        <v>1.2</v>
      </c>
      <c r="S34" s="2">
        <v>10</v>
      </c>
      <c r="T34" s="2">
        <v>20</v>
      </c>
      <c r="U34" s="2">
        <v>1</v>
      </c>
      <c r="V34" s="1">
        <v>0.78749999999999998</v>
      </c>
      <c r="W34" s="18">
        <v>794.9</v>
      </c>
      <c r="X34" s="18">
        <v>625.98374999999999</v>
      </c>
    </row>
    <row r="35" spans="2:24" x14ac:dyDescent="0.3">
      <c r="B35" t="s">
        <v>6</v>
      </c>
      <c r="D35" t="str">
        <f>Table1[[#This Row],[Pilóta neve]]&amp;Table1[[#This Row],[Rank]]</f>
        <v>Garab Szabolcs</v>
      </c>
      <c r="E35" t="s">
        <v>52</v>
      </c>
      <c r="F35">
        <v>2022</v>
      </c>
      <c r="G35">
        <v>7949</v>
      </c>
      <c r="H35" s="2">
        <v>3</v>
      </c>
      <c r="I35" s="2">
        <v>10</v>
      </c>
      <c r="J35" s="2">
        <v>5</v>
      </c>
      <c r="K35" s="2">
        <v>16</v>
      </c>
      <c r="L35" s="2">
        <v>4</v>
      </c>
      <c r="M35" s="1">
        <v>-6.5000000000000002E-2</v>
      </c>
      <c r="N35" s="1">
        <v>-4.4999999999999998E-2</v>
      </c>
      <c r="O35" s="1">
        <v>-2.5000000000000001E-2</v>
      </c>
      <c r="P35" s="1">
        <v>1</v>
      </c>
      <c r="Q35" s="1">
        <v>0.9</v>
      </c>
      <c r="R35" s="1">
        <v>1.2</v>
      </c>
      <c r="S35" s="2">
        <v>10</v>
      </c>
      <c r="T35" s="2">
        <v>20</v>
      </c>
      <c r="U35" s="2">
        <v>1</v>
      </c>
      <c r="V35" s="1">
        <v>0.77849999999999997</v>
      </c>
      <c r="W35" s="18">
        <v>794.9</v>
      </c>
      <c r="X35" s="18">
        <v>618.82965000000002</v>
      </c>
    </row>
    <row r="36" spans="2:24" x14ac:dyDescent="0.3">
      <c r="B36" t="s">
        <v>6</v>
      </c>
      <c r="D36" t="str">
        <f>Table1[[#This Row],[Pilóta neve]]&amp;Table1[[#This Row],[Rank]]</f>
        <v>Garab Szabolcs</v>
      </c>
      <c r="E36" t="s">
        <v>86</v>
      </c>
      <c r="F36">
        <v>2024</v>
      </c>
      <c r="G36">
        <v>6326</v>
      </c>
      <c r="H36" s="2">
        <v>3</v>
      </c>
      <c r="I36" s="2">
        <v>9</v>
      </c>
      <c r="J36" s="2">
        <v>5</v>
      </c>
      <c r="K36" s="2">
        <v>14</v>
      </c>
      <c r="L36" s="2">
        <v>4</v>
      </c>
      <c r="M36" s="1">
        <v>-7.4999999999999997E-2</v>
      </c>
      <c r="N36" s="1">
        <v>-5.5E-2</v>
      </c>
      <c r="O36" s="1">
        <v>-5.0000000000000001E-3</v>
      </c>
      <c r="P36" s="1">
        <v>1</v>
      </c>
      <c r="Q36" s="1">
        <v>1</v>
      </c>
      <c r="R36" s="1">
        <v>1.2</v>
      </c>
      <c r="S36" s="2">
        <v>10</v>
      </c>
      <c r="T36" s="2">
        <v>20</v>
      </c>
      <c r="U36" s="2">
        <v>1</v>
      </c>
      <c r="V36" s="1">
        <v>0.86499999999999999</v>
      </c>
      <c r="W36" s="18">
        <v>702.88888888888903</v>
      </c>
      <c r="X36" s="18">
        <v>607.99888888888904</v>
      </c>
    </row>
    <row r="37" spans="2:24" x14ac:dyDescent="0.3">
      <c r="B37" t="s">
        <v>6</v>
      </c>
      <c r="D37" t="str">
        <f>Table1[[#This Row],[Pilóta neve]]&amp;Table1[[#This Row],[Rank]]</f>
        <v>Garab Szabolcs</v>
      </c>
      <c r="E37" t="s">
        <v>81</v>
      </c>
      <c r="F37">
        <v>2024</v>
      </c>
      <c r="G37">
        <v>10552</v>
      </c>
      <c r="H37" s="2">
        <v>5</v>
      </c>
      <c r="I37" s="2">
        <v>19</v>
      </c>
      <c r="J37" s="2">
        <v>9</v>
      </c>
      <c r="K37" s="2">
        <v>21</v>
      </c>
      <c r="L37" s="2">
        <v>9</v>
      </c>
      <c r="M37" s="1">
        <v>0.02</v>
      </c>
      <c r="N37" s="1">
        <v>-0.02</v>
      </c>
      <c r="O37" s="1">
        <v>6.5000000000000002E-2</v>
      </c>
      <c r="P37" s="1">
        <v>1</v>
      </c>
      <c r="Q37" s="1">
        <v>1</v>
      </c>
      <c r="R37" s="1">
        <v>1.2</v>
      </c>
      <c r="S37" s="2">
        <v>21</v>
      </c>
      <c r="T37" s="2">
        <v>999</v>
      </c>
      <c r="U37" s="2">
        <v>999</v>
      </c>
      <c r="V37" s="1">
        <v>1.0649999999999999</v>
      </c>
      <c r="W37" s="18">
        <v>555.36842105263202</v>
      </c>
      <c r="X37" s="18">
        <v>591.46736842105304</v>
      </c>
    </row>
    <row r="38" spans="2:24" x14ac:dyDescent="0.3">
      <c r="B38" t="s">
        <v>6</v>
      </c>
      <c r="D38" t="str">
        <f>Table1[[#This Row],[Pilóta neve]]&amp;Table1[[#This Row],[Rank]]</f>
        <v>Garab Szabolcs</v>
      </c>
      <c r="E38" t="s">
        <v>48</v>
      </c>
      <c r="F38">
        <v>2021</v>
      </c>
      <c r="G38">
        <v>10573</v>
      </c>
      <c r="H38" s="2">
        <v>4</v>
      </c>
      <c r="I38" s="2">
        <v>13</v>
      </c>
      <c r="J38" s="2">
        <v>8</v>
      </c>
      <c r="K38" s="2">
        <v>12</v>
      </c>
      <c r="L38" s="2">
        <v>2</v>
      </c>
      <c r="M38" s="1">
        <v>-0.02</v>
      </c>
      <c r="N38" s="1">
        <v>-6.5000000000000002E-2</v>
      </c>
      <c r="O38" s="1">
        <v>-6.5000000000000002E-2</v>
      </c>
      <c r="P38" s="1">
        <v>1</v>
      </c>
      <c r="Q38" s="1">
        <v>0.8</v>
      </c>
      <c r="R38" s="1">
        <v>1.2</v>
      </c>
      <c r="S38" s="2">
        <v>10</v>
      </c>
      <c r="T38" s="2">
        <v>20</v>
      </c>
      <c r="U38" s="2">
        <v>1</v>
      </c>
      <c r="V38" s="1">
        <v>0.68</v>
      </c>
      <c r="W38" s="18">
        <v>813.30769230769204</v>
      </c>
      <c r="X38" s="18">
        <v>553.04923076923103</v>
      </c>
    </row>
    <row r="39" spans="2:24" x14ac:dyDescent="0.3">
      <c r="B39" t="s">
        <v>6</v>
      </c>
      <c r="D39" t="str">
        <f>Table1[[#This Row],[Pilóta neve]]&amp;Table1[[#This Row],[Rank]]</f>
        <v>Garab Szabolcs</v>
      </c>
      <c r="E39" t="s">
        <v>65</v>
      </c>
      <c r="F39">
        <v>2023</v>
      </c>
      <c r="G39">
        <v>6817</v>
      </c>
      <c r="H39" s="2">
        <v>4</v>
      </c>
      <c r="I39" s="2">
        <v>11</v>
      </c>
      <c r="J39" s="2">
        <v>5</v>
      </c>
      <c r="K39" s="2">
        <v>28</v>
      </c>
      <c r="L39" s="2">
        <v>8</v>
      </c>
      <c r="M39" s="1">
        <v>-0.08</v>
      </c>
      <c r="N39" s="1">
        <v>1.4999999999999999E-2</v>
      </c>
      <c r="O39" s="1">
        <v>-5.0000000000000001E-3</v>
      </c>
      <c r="P39" s="1">
        <v>1</v>
      </c>
      <c r="Q39" s="1">
        <v>0.95</v>
      </c>
      <c r="R39" s="1">
        <v>1.2</v>
      </c>
      <c r="S39" s="2">
        <v>21</v>
      </c>
      <c r="T39" s="2">
        <v>999</v>
      </c>
      <c r="U39" s="2">
        <v>999</v>
      </c>
      <c r="V39" s="1">
        <v>0.88349999999999995</v>
      </c>
      <c r="W39" s="18">
        <v>619.72727272727298</v>
      </c>
      <c r="X39" s="18">
        <v>547.52904545454498</v>
      </c>
    </row>
    <row r="40" spans="2:24" x14ac:dyDescent="0.3">
      <c r="B40" t="s">
        <v>6</v>
      </c>
      <c r="D40" t="str">
        <f>Table1[[#This Row],[Pilóta neve]]&amp;Table1[[#This Row],[Rank]]</f>
        <v>Garab Szabolcs</v>
      </c>
      <c r="E40" t="s">
        <v>47</v>
      </c>
      <c r="F40">
        <v>2021</v>
      </c>
      <c r="G40">
        <v>15947</v>
      </c>
      <c r="H40" s="2">
        <v>7</v>
      </c>
      <c r="I40" s="2">
        <v>24</v>
      </c>
      <c r="J40" s="2">
        <v>12</v>
      </c>
      <c r="K40" s="2">
        <v>16</v>
      </c>
      <c r="L40" s="2">
        <v>0</v>
      </c>
      <c r="M40" s="1">
        <v>5.5E-2</v>
      </c>
      <c r="N40" s="1">
        <v>-4.4999999999999998E-2</v>
      </c>
      <c r="O40" s="1">
        <v>-0.15</v>
      </c>
      <c r="P40" s="1">
        <v>1</v>
      </c>
      <c r="Q40" s="1">
        <v>0.8</v>
      </c>
      <c r="R40" s="1">
        <v>1.2</v>
      </c>
      <c r="S40" s="2">
        <v>10</v>
      </c>
      <c r="T40" s="2">
        <v>20</v>
      </c>
      <c r="U40" s="2">
        <v>1</v>
      </c>
      <c r="V40" s="1">
        <v>0.68799999999999994</v>
      </c>
      <c r="W40" s="18">
        <v>664.45833333333303</v>
      </c>
      <c r="X40" s="18">
        <v>457.14733333333299</v>
      </c>
    </row>
    <row r="41" spans="2:24" x14ac:dyDescent="0.3">
      <c r="B41" t="s">
        <v>6</v>
      </c>
      <c r="D41" t="str">
        <f>Table1[[#This Row],[Pilóta neve]]&amp;Table1[[#This Row],[Rank]]</f>
        <v>Garab Szabolcs</v>
      </c>
      <c r="E41" t="s">
        <v>57</v>
      </c>
      <c r="F41">
        <v>2022</v>
      </c>
      <c r="G41">
        <v>6747</v>
      </c>
      <c r="H41" s="2">
        <v>3</v>
      </c>
      <c r="I41" s="2">
        <v>15</v>
      </c>
      <c r="J41" s="2">
        <v>6</v>
      </c>
      <c r="K41" s="2">
        <v>25</v>
      </c>
      <c r="L41" s="2">
        <v>13</v>
      </c>
      <c r="M41" s="1">
        <v>0</v>
      </c>
      <c r="N41" s="1">
        <v>0</v>
      </c>
      <c r="O41" s="1">
        <v>0.11</v>
      </c>
      <c r="P41" s="1">
        <v>1</v>
      </c>
      <c r="Q41" s="1">
        <v>0.9</v>
      </c>
      <c r="R41" s="1">
        <v>1.2</v>
      </c>
      <c r="S41" s="2">
        <v>21</v>
      </c>
      <c r="T41" s="2">
        <v>999</v>
      </c>
      <c r="U41" s="2">
        <v>999</v>
      </c>
      <c r="V41" s="1">
        <v>0.999</v>
      </c>
      <c r="W41" s="18">
        <v>449.8</v>
      </c>
      <c r="X41" s="18">
        <v>449.35019999999997</v>
      </c>
    </row>
    <row r="42" spans="2:24" x14ac:dyDescent="0.3">
      <c r="B42" t="s">
        <v>6</v>
      </c>
      <c r="D42" t="str">
        <f>Table1[[#This Row],[Pilóta neve]]&amp;Table1[[#This Row],[Rank]]</f>
        <v>Garab Szabolcs</v>
      </c>
      <c r="E42" t="s">
        <v>29</v>
      </c>
      <c r="F42">
        <v>2020</v>
      </c>
      <c r="G42">
        <v>15355</v>
      </c>
      <c r="H42" s="2">
        <v>8</v>
      </c>
      <c r="I42" s="2">
        <v>26</v>
      </c>
      <c r="J42" s="2">
        <v>14</v>
      </c>
      <c r="K42" s="2">
        <v>13</v>
      </c>
      <c r="L42" s="2">
        <v>4</v>
      </c>
      <c r="M42" s="1">
        <v>0.08</v>
      </c>
      <c r="N42" s="1">
        <v>-0.06</v>
      </c>
      <c r="O42" s="1">
        <v>5.0000000000000001E-3</v>
      </c>
      <c r="P42" s="1">
        <v>1</v>
      </c>
      <c r="Q42" s="1">
        <v>0.7</v>
      </c>
      <c r="R42" s="1">
        <v>1.2</v>
      </c>
      <c r="S42" s="2">
        <v>10</v>
      </c>
      <c r="T42" s="2">
        <v>20</v>
      </c>
      <c r="U42" s="2">
        <v>1</v>
      </c>
      <c r="V42" s="1">
        <v>0.71750000000000003</v>
      </c>
      <c r="W42" s="18">
        <v>590.57692307692298</v>
      </c>
      <c r="X42" s="18">
        <v>423.73894230769201</v>
      </c>
    </row>
    <row r="43" spans="2:24" x14ac:dyDescent="0.3">
      <c r="B43" t="s">
        <v>6</v>
      </c>
      <c r="D43" t="str">
        <f>Table1[[#This Row],[Pilóta neve]]&amp;Table1[[#This Row],[Rank]]</f>
        <v>Garab Szabolcs</v>
      </c>
      <c r="E43" t="s">
        <v>28</v>
      </c>
      <c r="F43">
        <v>2020</v>
      </c>
      <c r="G43">
        <v>15355</v>
      </c>
      <c r="H43" s="2">
        <v>8</v>
      </c>
      <c r="I43" s="2">
        <v>26</v>
      </c>
      <c r="J43" s="2">
        <v>14</v>
      </c>
      <c r="K43" s="2">
        <v>17</v>
      </c>
      <c r="L43" s="2">
        <v>4</v>
      </c>
      <c r="M43" s="1">
        <v>0.08</v>
      </c>
      <c r="N43" s="1">
        <v>-0.04</v>
      </c>
      <c r="O43" s="1">
        <v>-0.03</v>
      </c>
      <c r="P43" s="1">
        <v>1</v>
      </c>
      <c r="Q43" s="1">
        <v>0.7</v>
      </c>
      <c r="R43" s="1">
        <v>1.2</v>
      </c>
      <c r="S43" s="2">
        <v>10</v>
      </c>
      <c r="T43" s="2">
        <v>20</v>
      </c>
      <c r="U43" s="2">
        <v>1</v>
      </c>
      <c r="V43" s="1">
        <v>0.70699999999999996</v>
      </c>
      <c r="W43" s="18">
        <v>590.57692307692298</v>
      </c>
      <c r="X43" s="18">
        <v>417.537884615385</v>
      </c>
    </row>
    <row r="44" spans="2:24" x14ac:dyDescent="0.3">
      <c r="B44" t="s">
        <v>84</v>
      </c>
      <c r="C44">
        <v>1</v>
      </c>
      <c r="D44" t="str">
        <f>Table1[[#This Row],[Pilóta neve]]&amp;Table1[[#This Row],[Rank]]</f>
        <v>Horváth Ákos1</v>
      </c>
      <c r="E44" t="s">
        <v>86</v>
      </c>
      <c r="F44">
        <v>2024</v>
      </c>
      <c r="G44">
        <v>2003</v>
      </c>
      <c r="H44" s="2">
        <v>3</v>
      </c>
      <c r="I44" s="2">
        <v>9</v>
      </c>
      <c r="J44" s="2">
        <v>5</v>
      </c>
      <c r="K44" s="2">
        <v>14</v>
      </c>
      <c r="L44" s="2">
        <v>4</v>
      </c>
      <c r="M44" s="1">
        <v>-7.4999999999999997E-2</v>
      </c>
      <c r="N44" s="1">
        <v>-5.5E-2</v>
      </c>
      <c r="O44" s="1">
        <v>-5.0000000000000001E-3</v>
      </c>
      <c r="P44" s="1">
        <v>1</v>
      </c>
      <c r="Q44" s="1">
        <v>1</v>
      </c>
      <c r="R44" s="1">
        <v>1.2</v>
      </c>
      <c r="S44" s="2">
        <v>10</v>
      </c>
      <c r="T44" s="2">
        <v>20</v>
      </c>
      <c r="U44" s="2">
        <v>1</v>
      </c>
      <c r="V44" s="1">
        <v>0.86499999999999999</v>
      </c>
      <c r="W44" s="18">
        <v>222.555555555556</v>
      </c>
      <c r="X44" s="18">
        <v>192.51055555555601</v>
      </c>
    </row>
    <row r="45" spans="2:24" x14ac:dyDescent="0.3">
      <c r="B45" t="s">
        <v>25</v>
      </c>
      <c r="C45">
        <v>1</v>
      </c>
      <c r="D45" t="str">
        <f>Table1[[#This Row],[Pilóta neve]]&amp;Table1[[#This Row],[Rank]]</f>
        <v>Horváth Antal1</v>
      </c>
      <c r="E45" t="s">
        <v>29</v>
      </c>
      <c r="F45">
        <v>2020</v>
      </c>
      <c r="G45">
        <v>8093</v>
      </c>
      <c r="H45" s="2">
        <v>8</v>
      </c>
      <c r="I45" s="2">
        <v>26</v>
      </c>
      <c r="J45" s="2">
        <v>14</v>
      </c>
      <c r="K45" s="2">
        <v>13</v>
      </c>
      <c r="L45" s="2">
        <v>4</v>
      </c>
      <c r="M45" s="1">
        <v>0.08</v>
      </c>
      <c r="N45" s="1">
        <v>-0.06</v>
      </c>
      <c r="O45" s="1">
        <v>5.0000000000000001E-3</v>
      </c>
      <c r="P45" s="1">
        <v>1</v>
      </c>
      <c r="Q45" s="1">
        <v>0.7</v>
      </c>
      <c r="R45" s="1">
        <v>1.2</v>
      </c>
      <c r="S45" s="2">
        <v>10</v>
      </c>
      <c r="T45" s="2">
        <v>20</v>
      </c>
      <c r="U45" s="2">
        <v>1</v>
      </c>
      <c r="V45" s="1">
        <v>0.71750000000000003</v>
      </c>
      <c r="W45" s="18">
        <v>311.269230769231</v>
      </c>
      <c r="X45" s="18">
        <v>223.335673076923</v>
      </c>
    </row>
    <row r="46" spans="2:24" x14ac:dyDescent="0.3">
      <c r="B46" t="s">
        <v>25</v>
      </c>
      <c r="D46" t="str">
        <f>Table1[[#This Row],[Pilóta neve]]&amp;Table1[[#This Row],[Rank]]</f>
        <v>Horváth Antal</v>
      </c>
      <c r="E46" t="s">
        <v>28</v>
      </c>
      <c r="F46">
        <v>2020</v>
      </c>
      <c r="G46">
        <v>8093</v>
      </c>
      <c r="H46" s="2">
        <v>8</v>
      </c>
      <c r="I46" s="2">
        <v>26</v>
      </c>
      <c r="J46" s="2">
        <v>14</v>
      </c>
      <c r="K46" s="2">
        <v>17</v>
      </c>
      <c r="L46" s="2">
        <v>4</v>
      </c>
      <c r="M46" s="1">
        <v>0.08</v>
      </c>
      <c r="N46" s="1">
        <v>-0.04</v>
      </c>
      <c r="O46" s="1">
        <v>-0.03</v>
      </c>
      <c r="P46" s="1">
        <v>1</v>
      </c>
      <c r="Q46" s="1">
        <v>0.7</v>
      </c>
      <c r="R46" s="1">
        <v>1.2</v>
      </c>
      <c r="S46" s="2">
        <v>10</v>
      </c>
      <c r="T46" s="2">
        <v>20</v>
      </c>
      <c r="U46" s="2">
        <v>1</v>
      </c>
      <c r="V46" s="1">
        <v>0.70699999999999996</v>
      </c>
      <c r="W46" s="18">
        <v>311.269230769231</v>
      </c>
      <c r="X46" s="18">
        <v>220.06734615384599</v>
      </c>
    </row>
    <row r="47" spans="2:24" x14ac:dyDescent="0.3">
      <c r="B47" t="s">
        <v>7</v>
      </c>
      <c r="C47">
        <v>1</v>
      </c>
      <c r="D47" t="str">
        <f>Table1[[#This Row],[Pilóta neve]]&amp;Table1[[#This Row],[Rank]]</f>
        <v>Hunor Gábor1</v>
      </c>
      <c r="E47" t="s">
        <v>86</v>
      </c>
      <c r="F47">
        <v>2024</v>
      </c>
      <c r="G47">
        <v>1458</v>
      </c>
      <c r="H47" s="2">
        <v>3</v>
      </c>
      <c r="I47" s="2">
        <v>9</v>
      </c>
      <c r="J47" s="2">
        <v>5</v>
      </c>
      <c r="K47" s="2">
        <v>14</v>
      </c>
      <c r="L47" s="2">
        <v>4</v>
      </c>
      <c r="M47" s="1">
        <v>-7.4999999999999997E-2</v>
      </c>
      <c r="N47" s="1">
        <v>-5.5E-2</v>
      </c>
      <c r="O47" s="1">
        <v>-5.0000000000000001E-3</v>
      </c>
      <c r="P47" s="1">
        <v>1</v>
      </c>
      <c r="Q47" s="1">
        <v>1</v>
      </c>
      <c r="R47" s="1">
        <v>1.2</v>
      </c>
      <c r="S47" s="2">
        <v>10</v>
      </c>
      <c r="T47" s="2">
        <v>20</v>
      </c>
      <c r="U47" s="2">
        <v>1</v>
      </c>
      <c r="V47" s="1">
        <v>0.86499999999999999</v>
      </c>
      <c r="W47" s="18">
        <v>162</v>
      </c>
      <c r="X47" s="18">
        <v>140.13</v>
      </c>
    </row>
    <row r="48" spans="2:24" x14ac:dyDescent="0.3">
      <c r="B48" t="s">
        <v>7</v>
      </c>
      <c r="D48" t="str">
        <f>Table1[[#This Row],[Pilóta neve]]&amp;Table1[[#This Row],[Rank]]</f>
        <v>Hunor Gábor</v>
      </c>
      <c r="E48" t="s">
        <v>48</v>
      </c>
      <c r="F48">
        <v>2021</v>
      </c>
      <c r="G48">
        <v>1174</v>
      </c>
      <c r="H48" s="2">
        <v>4</v>
      </c>
      <c r="I48" s="2">
        <v>13</v>
      </c>
      <c r="J48" s="2">
        <v>8</v>
      </c>
      <c r="K48" s="2">
        <v>12</v>
      </c>
      <c r="L48" s="2">
        <v>2</v>
      </c>
      <c r="M48" s="1">
        <v>-0.02</v>
      </c>
      <c r="N48" s="1">
        <v>-6.5000000000000002E-2</v>
      </c>
      <c r="O48" s="1">
        <v>-6.5000000000000002E-2</v>
      </c>
      <c r="P48" s="1">
        <v>1</v>
      </c>
      <c r="Q48" s="1">
        <v>0.8</v>
      </c>
      <c r="R48" s="1">
        <v>1.2</v>
      </c>
      <c r="S48" s="2">
        <v>10</v>
      </c>
      <c r="T48" s="2">
        <v>20</v>
      </c>
      <c r="U48" s="2">
        <v>1</v>
      </c>
      <c r="V48" s="1">
        <v>0.68</v>
      </c>
      <c r="W48" s="18">
        <v>90.307692307692307</v>
      </c>
      <c r="X48" s="18">
        <v>61.409230769230803</v>
      </c>
    </row>
    <row r="49" spans="2:24" x14ac:dyDescent="0.3">
      <c r="B49" t="s">
        <v>85</v>
      </c>
      <c r="C49">
        <v>1</v>
      </c>
      <c r="D49" t="str">
        <f>Table1[[#This Row],[Pilóta neve]]&amp;Table1[[#This Row],[Rank]]</f>
        <v>Kádár Róber1</v>
      </c>
      <c r="E49" t="s">
        <v>86</v>
      </c>
      <c r="F49">
        <v>2024</v>
      </c>
      <c r="G49">
        <v>2217</v>
      </c>
      <c r="H49" s="2">
        <v>3</v>
      </c>
      <c r="I49" s="2">
        <v>9</v>
      </c>
      <c r="J49" s="2">
        <v>5</v>
      </c>
      <c r="K49" s="2">
        <v>14</v>
      </c>
      <c r="L49" s="2">
        <v>4</v>
      </c>
      <c r="M49" s="1">
        <v>-7.4999999999999997E-2</v>
      </c>
      <c r="N49" s="1">
        <v>-5.5E-2</v>
      </c>
      <c r="O49" s="1">
        <v>-5.0000000000000001E-3</v>
      </c>
      <c r="P49" s="1">
        <v>1</v>
      </c>
      <c r="Q49" s="1">
        <v>1</v>
      </c>
      <c r="R49" s="1">
        <v>1.2</v>
      </c>
      <c r="S49" s="2">
        <v>10</v>
      </c>
      <c r="T49" s="2">
        <v>20</v>
      </c>
      <c r="U49" s="2">
        <v>1</v>
      </c>
      <c r="V49" s="1">
        <v>0.86499999999999999</v>
      </c>
      <c r="W49" s="18">
        <v>246.333333333333</v>
      </c>
      <c r="X49" s="18">
        <v>213.07833333333301</v>
      </c>
    </row>
    <row r="50" spans="2:24" x14ac:dyDescent="0.3">
      <c r="B50" t="s">
        <v>20</v>
      </c>
      <c r="C50">
        <v>1</v>
      </c>
      <c r="D50" t="str">
        <f>Table1[[#This Row],[Pilóta neve]]&amp;Table1[[#This Row],[Rank]]</f>
        <v>Keresztes László1</v>
      </c>
      <c r="E50" t="s">
        <v>29</v>
      </c>
      <c r="F50">
        <v>2020</v>
      </c>
      <c r="G50">
        <v>14422</v>
      </c>
      <c r="H50" s="2">
        <v>8</v>
      </c>
      <c r="I50" s="2">
        <v>26</v>
      </c>
      <c r="J50" s="2">
        <v>14</v>
      </c>
      <c r="K50" s="2">
        <v>13</v>
      </c>
      <c r="L50" s="2">
        <v>4</v>
      </c>
      <c r="M50" s="1">
        <v>0.08</v>
      </c>
      <c r="N50" s="1">
        <v>-0.06</v>
      </c>
      <c r="O50" s="1">
        <v>5.0000000000000001E-3</v>
      </c>
      <c r="P50" s="1">
        <v>1</v>
      </c>
      <c r="Q50" s="1">
        <v>0.7</v>
      </c>
      <c r="R50" s="1">
        <v>1.2</v>
      </c>
      <c r="S50" s="2">
        <v>10</v>
      </c>
      <c r="T50" s="2">
        <v>20</v>
      </c>
      <c r="U50" s="2">
        <v>1</v>
      </c>
      <c r="V50" s="1">
        <v>0.71750000000000003</v>
      </c>
      <c r="W50" s="18">
        <v>554.69230769230796</v>
      </c>
      <c r="X50" s="18">
        <v>397.99173076923103</v>
      </c>
    </row>
    <row r="51" spans="2:24" x14ac:dyDescent="0.3">
      <c r="B51" t="s">
        <v>20</v>
      </c>
      <c r="D51" t="str">
        <f>Table1[[#This Row],[Pilóta neve]]&amp;Table1[[#This Row],[Rank]]</f>
        <v>Keresztes László</v>
      </c>
      <c r="E51" t="s">
        <v>28</v>
      </c>
      <c r="F51">
        <v>2020</v>
      </c>
      <c r="G51">
        <v>14422</v>
      </c>
      <c r="H51" s="2">
        <v>8</v>
      </c>
      <c r="I51" s="2">
        <v>26</v>
      </c>
      <c r="J51" s="2">
        <v>14</v>
      </c>
      <c r="K51" s="2">
        <v>17</v>
      </c>
      <c r="L51" s="2">
        <v>4</v>
      </c>
      <c r="M51" s="1">
        <v>0.08</v>
      </c>
      <c r="N51" s="1">
        <v>-0.04</v>
      </c>
      <c r="O51" s="1">
        <v>-0.03</v>
      </c>
      <c r="P51" s="1">
        <v>1</v>
      </c>
      <c r="Q51" s="1">
        <v>0.7</v>
      </c>
      <c r="R51" s="1">
        <v>1.2</v>
      </c>
      <c r="S51" s="2">
        <v>10</v>
      </c>
      <c r="T51" s="2">
        <v>20</v>
      </c>
      <c r="U51" s="2">
        <v>1</v>
      </c>
      <c r="V51" s="1">
        <v>0.70699999999999996</v>
      </c>
      <c r="W51" s="18">
        <v>554.69230769230796</v>
      </c>
      <c r="X51" s="18">
        <v>392.16746153846202</v>
      </c>
    </row>
    <row r="52" spans="2:24" x14ac:dyDescent="0.3">
      <c r="B52" t="s">
        <v>20</v>
      </c>
      <c r="D52" t="str">
        <f>Table1[[#This Row],[Pilóta neve]]&amp;Table1[[#This Row],[Rank]]</f>
        <v>Keresztes László</v>
      </c>
      <c r="E52" t="s">
        <v>62</v>
      </c>
      <c r="F52">
        <v>2023</v>
      </c>
      <c r="G52">
        <v>5360</v>
      </c>
      <c r="H52" s="2">
        <v>4</v>
      </c>
      <c r="I52" s="2">
        <v>11</v>
      </c>
      <c r="J52" s="2">
        <v>7</v>
      </c>
      <c r="K52" s="2">
        <v>14</v>
      </c>
      <c r="L52" s="2">
        <v>3</v>
      </c>
      <c r="M52" s="1">
        <v>-5.5E-2</v>
      </c>
      <c r="N52" s="1">
        <v>-5.5E-2</v>
      </c>
      <c r="O52" s="1">
        <v>-4.4999999999999998E-2</v>
      </c>
      <c r="P52" s="1">
        <v>1</v>
      </c>
      <c r="Q52" s="1">
        <v>0.95</v>
      </c>
      <c r="R52" s="1">
        <v>1.2</v>
      </c>
      <c r="S52" s="2">
        <v>10</v>
      </c>
      <c r="T52" s="2">
        <v>20</v>
      </c>
      <c r="U52" s="2">
        <v>1</v>
      </c>
      <c r="V52" s="1">
        <v>0.80274999999999996</v>
      </c>
      <c r="W52" s="18">
        <v>487.27272727272702</v>
      </c>
      <c r="X52" s="18">
        <v>391.15818181818202</v>
      </c>
    </row>
    <row r="53" spans="2:24" x14ac:dyDescent="0.3">
      <c r="B53" t="s">
        <v>20</v>
      </c>
      <c r="D53" t="str">
        <f>Table1[[#This Row],[Pilóta neve]]&amp;Table1[[#This Row],[Rank]]</f>
        <v>Keresztes László</v>
      </c>
      <c r="E53" t="s">
        <v>54</v>
      </c>
      <c r="F53">
        <v>2022</v>
      </c>
      <c r="G53">
        <v>4845</v>
      </c>
      <c r="H53" s="2">
        <v>3</v>
      </c>
      <c r="I53" s="2">
        <v>10</v>
      </c>
      <c r="J53" s="2">
        <v>5</v>
      </c>
      <c r="K53" s="2">
        <v>14</v>
      </c>
      <c r="L53" s="2">
        <v>4</v>
      </c>
      <c r="M53" s="1">
        <v>-6.5000000000000002E-2</v>
      </c>
      <c r="N53" s="1">
        <v>-5.5E-2</v>
      </c>
      <c r="O53" s="1">
        <v>-5.0000000000000001E-3</v>
      </c>
      <c r="P53" s="1">
        <v>1</v>
      </c>
      <c r="Q53" s="1">
        <v>0.9</v>
      </c>
      <c r="R53" s="1">
        <v>1.2</v>
      </c>
      <c r="S53" s="2">
        <v>10</v>
      </c>
      <c r="T53" s="2">
        <v>20</v>
      </c>
      <c r="U53" s="2">
        <v>1</v>
      </c>
      <c r="V53" s="1">
        <v>0.78749999999999998</v>
      </c>
      <c r="W53" s="18">
        <v>484.5</v>
      </c>
      <c r="X53" s="18">
        <v>381.54374999999999</v>
      </c>
    </row>
    <row r="54" spans="2:24" x14ac:dyDescent="0.3">
      <c r="B54" t="s">
        <v>20</v>
      </c>
      <c r="D54" t="str">
        <f>Table1[[#This Row],[Pilóta neve]]&amp;Table1[[#This Row],[Rank]]</f>
        <v>Keresztes László</v>
      </c>
      <c r="E54" t="s">
        <v>52</v>
      </c>
      <c r="F54">
        <v>2022</v>
      </c>
      <c r="G54">
        <v>4845</v>
      </c>
      <c r="H54" s="2">
        <v>3</v>
      </c>
      <c r="I54" s="2">
        <v>10</v>
      </c>
      <c r="J54" s="2">
        <v>5</v>
      </c>
      <c r="K54" s="2">
        <v>16</v>
      </c>
      <c r="L54" s="2">
        <v>4</v>
      </c>
      <c r="M54" s="1">
        <v>-6.5000000000000002E-2</v>
      </c>
      <c r="N54" s="1">
        <v>-4.4999999999999998E-2</v>
      </c>
      <c r="O54" s="1">
        <v>-2.5000000000000001E-2</v>
      </c>
      <c r="P54" s="1">
        <v>1</v>
      </c>
      <c r="Q54" s="1">
        <v>0.9</v>
      </c>
      <c r="R54" s="1">
        <v>1.2</v>
      </c>
      <c r="S54" s="2">
        <v>10</v>
      </c>
      <c r="T54" s="2">
        <v>20</v>
      </c>
      <c r="U54" s="2">
        <v>1</v>
      </c>
      <c r="V54" s="1">
        <v>0.77849999999999997</v>
      </c>
      <c r="W54" s="18">
        <v>484.5</v>
      </c>
      <c r="X54" s="18">
        <v>377.18324999999999</v>
      </c>
    </row>
    <row r="55" spans="2:24" x14ac:dyDescent="0.3">
      <c r="B55" t="s">
        <v>5</v>
      </c>
      <c r="C55">
        <v>1</v>
      </c>
      <c r="D55" t="str">
        <f>Table1[[#This Row],[Pilóta neve]]&amp;Table1[[#This Row],[Rank]]</f>
        <v>Konecsni János1</v>
      </c>
      <c r="E55" t="s">
        <v>62</v>
      </c>
      <c r="F55">
        <v>2023</v>
      </c>
      <c r="G55">
        <v>8449</v>
      </c>
      <c r="H55" s="2">
        <v>4</v>
      </c>
      <c r="I55" s="2">
        <v>11</v>
      </c>
      <c r="J55" s="2">
        <v>7</v>
      </c>
      <c r="K55" s="2">
        <v>14</v>
      </c>
      <c r="L55" s="2">
        <v>3</v>
      </c>
      <c r="M55" s="1">
        <v>-5.5E-2</v>
      </c>
      <c r="N55" s="1">
        <v>-5.5E-2</v>
      </c>
      <c r="O55" s="1">
        <v>-4.4999999999999998E-2</v>
      </c>
      <c r="P55" s="1">
        <v>1</v>
      </c>
      <c r="Q55" s="1">
        <v>0.95</v>
      </c>
      <c r="R55" s="1">
        <v>1.2</v>
      </c>
      <c r="S55" s="2">
        <v>10</v>
      </c>
      <c r="T55" s="2">
        <v>20</v>
      </c>
      <c r="U55" s="2">
        <v>1</v>
      </c>
      <c r="V55" s="1">
        <v>0.80274999999999996</v>
      </c>
      <c r="W55" s="18">
        <v>768.09090909090901</v>
      </c>
      <c r="X55" s="18">
        <v>616.58497727272697</v>
      </c>
    </row>
    <row r="56" spans="2:24" x14ac:dyDescent="0.3">
      <c r="B56" t="s">
        <v>5</v>
      </c>
      <c r="D56" t="str">
        <f>Table1[[#This Row],[Pilóta neve]]&amp;Table1[[#This Row],[Rank]]</f>
        <v>Konecsni János</v>
      </c>
      <c r="E56" t="s">
        <v>54</v>
      </c>
      <c r="F56">
        <v>2022</v>
      </c>
      <c r="G56">
        <v>7437</v>
      </c>
      <c r="H56" s="2">
        <v>3</v>
      </c>
      <c r="I56" s="2">
        <v>10</v>
      </c>
      <c r="J56" s="2">
        <v>5</v>
      </c>
      <c r="K56" s="2">
        <v>14</v>
      </c>
      <c r="L56" s="2">
        <v>4</v>
      </c>
      <c r="M56" s="1">
        <v>-6.5000000000000002E-2</v>
      </c>
      <c r="N56" s="1">
        <v>-5.5E-2</v>
      </c>
      <c r="O56" s="1">
        <v>-5.0000000000000001E-3</v>
      </c>
      <c r="P56" s="1">
        <v>1</v>
      </c>
      <c r="Q56" s="1">
        <v>0.9</v>
      </c>
      <c r="R56" s="1">
        <v>1.2</v>
      </c>
      <c r="S56" s="2">
        <v>10</v>
      </c>
      <c r="T56" s="2">
        <v>20</v>
      </c>
      <c r="U56" s="2">
        <v>1</v>
      </c>
      <c r="V56" s="1">
        <v>0.78749999999999998</v>
      </c>
      <c r="W56" s="18">
        <v>743.7</v>
      </c>
      <c r="X56" s="18">
        <v>585.66375000000005</v>
      </c>
    </row>
    <row r="57" spans="2:24" x14ac:dyDescent="0.3">
      <c r="B57" t="s">
        <v>5</v>
      </c>
      <c r="D57" t="str">
        <f>Table1[[#This Row],[Pilóta neve]]&amp;Table1[[#This Row],[Rank]]</f>
        <v>Konecsni János</v>
      </c>
      <c r="E57" t="s">
        <v>52</v>
      </c>
      <c r="F57">
        <v>2022</v>
      </c>
      <c r="G57">
        <v>7437</v>
      </c>
      <c r="H57" s="2">
        <v>3</v>
      </c>
      <c r="I57" s="2">
        <v>10</v>
      </c>
      <c r="J57" s="2">
        <v>5</v>
      </c>
      <c r="K57" s="2">
        <v>16</v>
      </c>
      <c r="L57" s="2">
        <v>4</v>
      </c>
      <c r="M57" s="1">
        <v>-6.5000000000000002E-2</v>
      </c>
      <c r="N57" s="1">
        <v>-4.4999999999999998E-2</v>
      </c>
      <c r="O57" s="1">
        <v>-2.5000000000000001E-2</v>
      </c>
      <c r="P57" s="1">
        <v>1</v>
      </c>
      <c r="Q57" s="1">
        <v>0.9</v>
      </c>
      <c r="R57" s="1">
        <v>1.2</v>
      </c>
      <c r="S57" s="2">
        <v>10</v>
      </c>
      <c r="T57" s="2">
        <v>20</v>
      </c>
      <c r="U57" s="2">
        <v>1</v>
      </c>
      <c r="V57" s="1">
        <v>0.77849999999999997</v>
      </c>
      <c r="W57" s="18">
        <v>743.7</v>
      </c>
      <c r="X57" s="18">
        <v>578.97045000000003</v>
      </c>
    </row>
    <row r="58" spans="2:24" x14ac:dyDescent="0.3">
      <c r="B58" t="s">
        <v>5</v>
      </c>
      <c r="D58" t="str">
        <f>Table1[[#This Row],[Pilóta neve]]&amp;Table1[[#This Row],[Rank]]</f>
        <v>Konecsni János</v>
      </c>
      <c r="E58" t="s">
        <v>86</v>
      </c>
      <c r="F58">
        <v>2024</v>
      </c>
      <c r="G58">
        <v>5893</v>
      </c>
      <c r="H58" s="2">
        <v>3</v>
      </c>
      <c r="I58" s="2">
        <v>9</v>
      </c>
      <c r="J58" s="2">
        <v>5</v>
      </c>
      <c r="K58" s="2">
        <v>14</v>
      </c>
      <c r="L58" s="2">
        <v>4</v>
      </c>
      <c r="M58" s="1">
        <v>-7.4999999999999997E-2</v>
      </c>
      <c r="N58" s="1">
        <v>-5.5E-2</v>
      </c>
      <c r="O58" s="1">
        <v>-5.0000000000000001E-3</v>
      </c>
      <c r="P58" s="1">
        <v>1</v>
      </c>
      <c r="Q58" s="1">
        <v>1</v>
      </c>
      <c r="R58" s="1">
        <v>1.2</v>
      </c>
      <c r="S58" s="2">
        <v>10</v>
      </c>
      <c r="T58" s="2">
        <v>20</v>
      </c>
      <c r="U58" s="2">
        <v>1</v>
      </c>
      <c r="V58" s="1">
        <v>0.86499999999999999</v>
      </c>
      <c r="W58" s="18">
        <v>654.77777777777806</v>
      </c>
      <c r="X58" s="18">
        <v>566.38277777777796</v>
      </c>
    </row>
    <row r="59" spans="2:24" x14ac:dyDescent="0.3">
      <c r="B59" t="s">
        <v>5</v>
      </c>
      <c r="D59" t="str">
        <f>Table1[[#This Row],[Pilóta neve]]&amp;Table1[[#This Row],[Rank]]</f>
        <v>Konecsni János</v>
      </c>
      <c r="E59" t="s">
        <v>29</v>
      </c>
      <c r="F59">
        <v>2020</v>
      </c>
      <c r="G59">
        <v>19943</v>
      </c>
      <c r="H59" s="2">
        <v>8</v>
      </c>
      <c r="I59" s="2">
        <v>26</v>
      </c>
      <c r="J59" s="2">
        <v>14</v>
      </c>
      <c r="K59" s="2">
        <v>13</v>
      </c>
      <c r="L59" s="2">
        <v>4</v>
      </c>
      <c r="M59" s="1">
        <v>0.08</v>
      </c>
      <c r="N59" s="1">
        <v>-0.06</v>
      </c>
      <c r="O59" s="1">
        <v>5.0000000000000001E-3</v>
      </c>
      <c r="P59" s="1">
        <v>1</v>
      </c>
      <c r="Q59" s="1">
        <v>0.7</v>
      </c>
      <c r="R59" s="1">
        <v>1.2</v>
      </c>
      <c r="S59" s="2">
        <v>10</v>
      </c>
      <c r="T59" s="2">
        <v>20</v>
      </c>
      <c r="U59" s="2">
        <v>1</v>
      </c>
      <c r="V59" s="1">
        <v>0.71750000000000003</v>
      </c>
      <c r="W59" s="18">
        <v>767.038461538462</v>
      </c>
      <c r="X59" s="18">
        <v>550.35009615384604</v>
      </c>
    </row>
    <row r="60" spans="2:24" x14ac:dyDescent="0.3">
      <c r="B60" t="s">
        <v>5</v>
      </c>
      <c r="D60" t="str">
        <f>Table1[[#This Row],[Pilóta neve]]&amp;Table1[[#This Row],[Rank]]</f>
        <v>Konecsni János</v>
      </c>
      <c r="E60" t="s">
        <v>28</v>
      </c>
      <c r="F60">
        <v>2020</v>
      </c>
      <c r="G60">
        <v>19943</v>
      </c>
      <c r="H60" s="2">
        <v>8</v>
      </c>
      <c r="I60" s="2">
        <v>26</v>
      </c>
      <c r="J60" s="2">
        <v>14</v>
      </c>
      <c r="K60" s="2">
        <v>17</v>
      </c>
      <c r="L60" s="2">
        <v>4</v>
      </c>
      <c r="M60" s="1">
        <v>0.08</v>
      </c>
      <c r="N60" s="1">
        <v>-0.04</v>
      </c>
      <c r="O60" s="1">
        <v>-0.03</v>
      </c>
      <c r="P60" s="1">
        <v>1</v>
      </c>
      <c r="Q60" s="1">
        <v>0.7</v>
      </c>
      <c r="R60" s="1">
        <v>1.2</v>
      </c>
      <c r="S60" s="2">
        <v>10</v>
      </c>
      <c r="T60" s="2">
        <v>20</v>
      </c>
      <c r="U60" s="2">
        <v>1</v>
      </c>
      <c r="V60" s="1">
        <v>0.70699999999999996</v>
      </c>
      <c r="W60" s="18">
        <v>767.038461538462</v>
      </c>
      <c r="X60" s="18">
        <v>542.29619230769197</v>
      </c>
    </row>
    <row r="61" spans="2:24" x14ac:dyDescent="0.3">
      <c r="B61" t="s">
        <v>67</v>
      </c>
      <c r="C61">
        <v>1</v>
      </c>
      <c r="D61" t="str">
        <f>Table1[[#This Row],[Pilóta neve]]&amp;Table1[[#This Row],[Rank]]</f>
        <v>Menyhárt Bendegúz1</v>
      </c>
      <c r="E61" t="s">
        <v>86</v>
      </c>
      <c r="F61">
        <v>2024</v>
      </c>
      <c r="G61">
        <v>5394</v>
      </c>
      <c r="H61" s="2">
        <v>3</v>
      </c>
      <c r="I61" s="2">
        <v>9</v>
      </c>
      <c r="J61" s="2">
        <v>5</v>
      </c>
      <c r="K61" s="2">
        <v>14</v>
      </c>
      <c r="L61" s="2">
        <v>4</v>
      </c>
      <c r="M61" s="1">
        <v>-7.4999999999999997E-2</v>
      </c>
      <c r="N61" s="1">
        <v>-5.5E-2</v>
      </c>
      <c r="O61" s="1">
        <v>-5.0000000000000001E-3</v>
      </c>
      <c r="P61" s="1">
        <v>1</v>
      </c>
      <c r="Q61" s="1">
        <v>1</v>
      </c>
      <c r="R61" s="1">
        <v>1.2</v>
      </c>
      <c r="S61" s="2">
        <v>10</v>
      </c>
      <c r="T61" s="2">
        <v>20</v>
      </c>
      <c r="U61" s="2">
        <v>1</v>
      </c>
      <c r="V61" s="1">
        <v>0.86499999999999999</v>
      </c>
      <c r="W61" s="18">
        <v>599.33333333333303</v>
      </c>
      <c r="X61" s="18">
        <v>518.42333333333295</v>
      </c>
    </row>
    <row r="62" spans="2:24" x14ac:dyDescent="0.3">
      <c r="B62" t="s">
        <v>67</v>
      </c>
      <c r="D62" t="str">
        <f>Table1[[#This Row],[Pilóta neve]]&amp;Table1[[#This Row],[Rank]]</f>
        <v>Menyhárt Bendegúz</v>
      </c>
      <c r="E62" t="s">
        <v>62</v>
      </c>
      <c r="F62">
        <v>2023</v>
      </c>
      <c r="G62">
        <v>4849</v>
      </c>
      <c r="H62" s="2">
        <v>4</v>
      </c>
      <c r="I62" s="2">
        <v>11</v>
      </c>
      <c r="J62" s="2">
        <v>7</v>
      </c>
      <c r="K62" s="2">
        <v>14</v>
      </c>
      <c r="L62" s="2">
        <v>3</v>
      </c>
      <c r="M62" s="1">
        <v>-5.5E-2</v>
      </c>
      <c r="N62" s="1">
        <v>-5.5E-2</v>
      </c>
      <c r="O62" s="1">
        <v>-4.4999999999999998E-2</v>
      </c>
      <c r="P62" s="1">
        <v>1</v>
      </c>
      <c r="Q62" s="1">
        <v>0.95</v>
      </c>
      <c r="R62" s="1">
        <v>1.2</v>
      </c>
      <c r="S62" s="2">
        <v>10</v>
      </c>
      <c r="T62" s="2">
        <v>20</v>
      </c>
      <c r="U62" s="2">
        <v>1</v>
      </c>
      <c r="V62" s="1">
        <v>0.80274999999999996</v>
      </c>
      <c r="W62" s="18">
        <v>440.81818181818198</v>
      </c>
      <c r="X62" s="18">
        <v>353.86679545454501</v>
      </c>
    </row>
    <row r="63" spans="2:24" x14ac:dyDescent="0.3">
      <c r="B63" t="s">
        <v>82</v>
      </c>
      <c r="C63">
        <v>1</v>
      </c>
      <c r="D63" t="str">
        <f>Table1[[#This Row],[Pilóta neve]]&amp;Table1[[#This Row],[Rank]]</f>
        <v>Mészáros László1</v>
      </c>
      <c r="E63" t="s">
        <v>72</v>
      </c>
      <c r="F63">
        <v>2024</v>
      </c>
      <c r="G63">
        <v>3203</v>
      </c>
      <c r="H63" s="2">
        <v>2</v>
      </c>
      <c r="I63" s="2">
        <v>6</v>
      </c>
      <c r="J63" s="2">
        <v>2</v>
      </c>
      <c r="K63" s="2">
        <v>27</v>
      </c>
      <c r="L63" s="2">
        <v>2</v>
      </c>
      <c r="M63" s="1">
        <v>-0.12</v>
      </c>
      <c r="N63" s="1">
        <v>0.01</v>
      </c>
      <c r="O63" s="1">
        <v>-0.115</v>
      </c>
      <c r="P63" s="1">
        <v>1</v>
      </c>
      <c r="Q63" s="1">
        <v>1</v>
      </c>
      <c r="R63" s="1">
        <v>1.2</v>
      </c>
      <c r="S63" s="2">
        <v>21</v>
      </c>
      <c r="T63" s="2">
        <v>999</v>
      </c>
      <c r="U63" s="2">
        <v>999</v>
      </c>
      <c r="V63" s="1">
        <v>0.77500000000000002</v>
      </c>
      <c r="W63" s="18">
        <v>533.83333333333303</v>
      </c>
      <c r="X63" s="18">
        <v>413.72083333333302</v>
      </c>
    </row>
    <row r="64" spans="2:24" x14ac:dyDescent="0.3">
      <c r="B64" t="s">
        <v>12</v>
      </c>
      <c r="C64">
        <v>1</v>
      </c>
      <c r="D64" t="str">
        <f>Table1[[#This Row],[Pilóta neve]]&amp;Table1[[#This Row],[Rank]]</f>
        <v>Molnár Csaba1</v>
      </c>
      <c r="E64" t="s">
        <v>29</v>
      </c>
      <c r="F64">
        <v>2020</v>
      </c>
      <c r="G64">
        <v>17645</v>
      </c>
      <c r="H64" s="2">
        <v>8</v>
      </c>
      <c r="I64" s="2">
        <v>26</v>
      </c>
      <c r="J64" s="2">
        <v>14</v>
      </c>
      <c r="K64" s="2">
        <v>13</v>
      </c>
      <c r="L64" s="2">
        <v>4</v>
      </c>
      <c r="M64" s="1">
        <v>0.08</v>
      </c>
      <c r="N64" s="1">
        <v>-0.06</v>
      </c>
      <c r="O64" s="1">
        <v>5.0000000000000001E-3</v>
      </c>
      <c r="P64" s="1">
        <v>1</v>
      </c>
      <c r="Q64" s="1">
        <v>0.7</v>
      </c>
      <c r="R64" s="1">
        <v>1.2</v>
      </c>
      <c r="S64" s="2">
        <v>10</v>
      </c>
      <c r="T64" s="2">
        <v>20</v>
      </c>
      <c r="U64" s="2">
        <v>1</v>
      </c>
      <c r="V64" s="1">
        <v>0.71750000000000003</v>
      </c>
      <c r="W64" s="18">
        <v>678.65384615384596</v>
      </c>
      <c r="X64" s="18">
        <v>486.93413461538501</v>
      </c>
    </row>
    <row r="65" spans="2:24" x14ac:dyDescent="0.3">
      <c r="B65" t="s">
        <v>12</v>
      </c>
      <c r="D65" t="str">
        <f>Table1[[#This Row],[Pilóta neve]]&amp;Table1[[#This Row],[Rank]]</f>
        <v>Molnár Csaba</v>
      </c>
      <c r="E65" t="s">
        <v>28</v>
      </c>
      <c r="F65">
        <v>2020</v>
      </c>
      <c r="G65">
        <v>17645</v>
      </c>
      <c r="H65" s="2">
        <v>8</v>
      </c>
      <c r="I65" s="2">
        <v>26</v>
      </c>
      <c r="J65" s="2">
        <v>14</v>
      </c>
      <c r="K65" s="2">
        <v>17</v>
      </c>
      <c r="L65" s="2">
        <v>4</v>
      </c>
      <c r="M65" s="1">
        <v>0.08</v>
      </c>
      <c r="N65" s="1">
        <v>-0.04</v>
      </c>
      <c r="O65" s="1">
        <v>-0.03</v>
      </c>
      <c r="P65" s="1">
        <v>1</v>
      </c>
      <c r="Q65" s="1">
        <v>0.7</v>
      </c>
      <c r="R65" s="1">
        <v>1.2</v>
      </c>
      <c r="S65" s="2">
        <v>10</v>
      </c>
      <c r="T65" s="2">
        <v>20</v>
      </c>
      <c r="U65" s="2">
        <v>1</v>
      </c>
      <c r="V65" s="1">
        <v>0.70699999999999996</v>
      </c>
      <c r="W65" s="18">
        <v>678.65384615384596</v>
      </c>
      <c r="X65" s="18">
        <v>479.80826923076899</v>
      </c>
    </row>
    <row r="66" spans="2:24" x14ac:dyDescent="0.3">
      <c r="B66" t="s">
        <v>12</v>
      </c>
      <c r="D66" t="str">
        <f>Table1[[#This Row],[Pilóta neve]]&amp;Table1[[#This Row],[Rank]]</f>
        <v>Molnár Csaba</v>
      </c>
      <c r="E66" t="s">
        <v>54</v>
      </c>
      <c r="F66">
        <v>2022</v>
      </c>
      <c r="G66">
        <v>638</v>
      </c>
      <c r="H66" s="2">
        <v>3</v>
      </c>
      <c r="I66" s="2">
        <v>10</v>
      </c>
      <c r="J66" s="2">
        <v>5</v>
      </c>
      <c r="K66" s="2">
        <v>14</v>
      </c>
      <c r="L66" s="2">
        <v>4</v>
      </c>
      <c r="M66" s="1">
        <v>-6.5000000000000002E-2</v>
      </c>
      <c r="N66" s="1">
        <v>-5.5E-2</v>
      </c>
      <c r="O66" s="1">
        <v>-5.0000000000000001E-3</v>
      </c>
      <c r="P66" s="1">
        <v>1</v>
      </c>
      <c r="Q66" s="1">
        <v>0.9</v>
      </c>
      <c r="R66" s="1">
        <v>1.2</v>
      </c>
      <c r="S66" s="2">
        <v>10</v>
      </c>
      <c r="T66" s="2">
        <v>20</v>
      </c>
      <c r="U66" s="2">
        <v>1</v>
      </c>
      <c r="V66" s="1">
        <v>0.78749999999999998</v>
      </c>
      <c r="W66" s="18">
        <v>63.8</v>
      </c>
      <c r="X66" s="18">
        <v>50.2425</v>
      </c>
    </row>
    <row r="67" spans="2:24" x14ac:dyDescent="0.3">
      <c r="B67" t="s">
        <v>12</v>
      </c>
      <c r="D67" t="str">
        <f>Table1[[#This Row],[Pilóta neve]]&amp;Table1[[#This Row],[Rank]]</f>
        <v>Molnár Csaba</v>
      </c>
      <c r="E67" t="s">
        <v>52</v>
      </c>
      <c r="F67">
        <v>2022</v>
      </c>
      <c r="G67">
        <v>638</v>
      </c>
      <c r="H67" s="2">
        <v>3</v>
      </c>
      <c r="I67" s="2">
        <v>10</v>
      </c>
      <c r="J67" s="2">
        <v>5</v>
      </c>
      <c r="K67" s="2">
        <v>16</v>
      </c>
      <c r="L67" s="2">
        <v>4</v>
      </c>
      <c r="M67" s="1">
        <v>-6.5000000000000002E-2</v>
      </c>
      <c r="N67" s="1">
        <v>-4.4999999999999998E-2</v>
      </c>
      <c r="O67" s="1">
        <v>-2.5000000000000001E-2</v>
      </c>
      <c r="P67" s="1">
        <v>1</v>
      </c>
      <c r="Q67" s="1">
        <v>0.9</v>
      </c>
      <c r="R67" s="1">
        <v>1.2</v>
      </c>
      <c r="S67" s="2">
        <v>10</v>
      </c>
      <c r="T67" s="2">
        <v>20</v>
      </c>
      <c r="U67" s="2">
        <v>1</v>
      </c>
      <c r="V67" s="1">
        <v>0.77849999999999997</v>
      </c>
      <c r="W67" s="18">
        <v>63.8</v>
      </c>
      <c r="X67" s="18">
        <v>49.668300000000002</v>
      </c>
    </row>
    <row r="68" spans="2:24" x14ac:dyDescent="0.3">
      <c r="B68" t="s">
        <v>13</v>
      </c>
      <c r="C68">
        <v>1</v>
      </c>
      <c r="D68" t="str">
        <f>Table1[[#This Row],[Pilóta neve]]&amp;Table1[[#This Row],[Rank]]</f>
        <v>Molnár Péter1</v>
      </c>
      <c r="E68" t="s">
        <v>80</v>
      </c>
      <c r="F68">
        <v>2024</v>
      </c>
      <c r="G68">
        <v>18724</v>
      </c>
      <c r="H68" s="2">
        <v>6</v>
      </c>
      <c r="I68" s="2">
        <v>28</v>
      </c>
      <c r="J68" s="2">
        <v>14</v>
      </c>
      <c r="K68" s="2">
        <v>23</v>
      </c>
      <c r="L68" s="2">
        <v>12</v>
      </c>
      <c r="M68" s="1">
        <v>0.17499999999999999</v>
      </c>
      <c r="N68" s="1">
        <v>-0.01</v>
      </c>
      <c r="O68" s="1">
        <v>0.11</v>
      </c>
      <c r="P68" s="1">
        <v>1</v>
      </c>
      <c r="Q68" s="1">
        <v>1</v>
      </c>
      <c r="R68" s="1">
        <v>1.2</v>
      </c>
      <c r="S68" s="2">
        <v>21</v>
      </c>
      <c r="T68" s="2">
        <v>999</v>
      </c>
      <c r="U68" s="2">
        <v>999</v>
      </c>
      <c r="V68" s="1">
        <v>1.2</v>
      </c>
      <c r="W68" s="18">
        <v>668.71428571428601</v>
      </c>
      <c r="X68" s="18">
        <v>802.45714285714303</v>
      </c>
    </row>
    <row r="69" spans="2:24" x14ac:dyDescent="0.3">
      <c r="B69" t="s">
        <v>13</v>
      </c>
      <c r="C69">
        <v>2</v>
      </c>
      <c r="D69" t="str">
        <f>Table1[[#This Row],[Pilóta neve]]&amp;Table1[[#This Row],[Rank]]</f>
        <v>Molnár Péter2</v>
      </c>
      <c r="E69" t="s">
        <v>86</v>
      </c>
      <c r="F69">
        <v>2024</v>
      </c>
      <c r="G69">
        <v>7662</v>
      </c>
      <c r="H69" s="2">
        <v>3</v>
      </c>
      <c r="I69" s="2">
        <v>9</v>
      </c>
      <c r="J69" s="2">
        <v>5</v>
      </c>
      <c r="K69" s="2">
        <v>14</v>
      </c>
      <c r="L69" s="2">
        <v>4</v>
      </c>
      <c r="M69" s="1">
        <v>-7.4999999999999997E-2</v>
      </c>
      <c r="N69" s="1">
        <v>-5.5E-2</v>
      </c>
      <c r="O69" s="1">
        <v>-5.0000000000000001E-3</v>
      </c>
      <c r="P69" s="1">
        <v>1</v>
      </c>
      <c r="Q69" s="1">
        <v>1</v>
      </c>
      <c r="R69" s="1">
        <v>1.2</v>
      </c>
      <c r="S69" s="2">
        <v>10</v>
      </c>
      <c r="T69" s="2">
        <v>20</v>
      </c>
      <c r="U69" s="2">
        <v>1</v>
      </c>
      <c r="V69" s="1">
        <v>0.86499999999999999</v>
      </c>
      <c r="W69" s="18">
        <v>851.33333333333303</v>
      </c>
      <c r="X69" s="18">
        <v>736.40333333333297</v>
      </c>
    </row>
    <row r="70" spans="2:24" x14ac:dyDescent="0.3">
      <c r="B70" t="s">
        <v>13</v>
      </c>
      <c r="C70">
        <v>3</v>
      </c>
      <c r="D70" t="str">
        <f>Table1[[#This Row],[Pilóta neve]]&amp;Table1[[#This Row],[Rank]]</f>
        <v>Molnár Péter3</v>
      </c>
      <c r="E70" t="s">
        <v>71</v>
      </c>
      <c r="F70">
        <v>2023</v>
      </c>
      <c r="G70">
        <v>9114</v>
      </c>
      <c r="H70" s="2">
        <v>4</v>
      </c>
      <c r="I70" s="2">
        <v>13</v>
      </c>
      <c r="J70" s="2">
        <v>6</v>
      </c>
      <c r="K70" s="2">
        <v>25</v>
      </c>
      <c r="L70" s="2">
        <v>15</v>
      </c>
      <c r="M70" s="1">
        <v>-5.5E-2</v>
      </c>
      <c r="N70" s="1">
        <v>0</v>
      </c>
      <c r="O70" s="1">
        <v>0.15</v>
      </c>
      <c r="P70" s="1">
        <v>1</v>
      </c>
      <c r="Q70" s="1">
        <v>0.95</v>
      </c>
      <c r="R70" s="1">
        <v>1.2</v>
      </c>
      <c r="S70" s="2">
        <v>21</v>
      </c>
      <c r="T70" s="2">
        <v>999</v>
      </c>
      <c r="U70" s="2">
        <v>999</v>
      </c>
      <c r="V70" s="1">
        <v>1.0402499999999999</v>
      </c>
      <c r="W70" s="18">
        <v>701.07692307692298</v>
      </c>
      <c r="X70" s="18">
        <v>729.29526923076901</v>
      </c>
    </row>
    <row r="71" spans="2:24" x14ac:dyDescent="0.3">
      <c r="B71" t="s">
        <v>13</v>
      </c>
      <c r="D71" t="str">
        <f>Table1[[#This Row],[Pilóta neve]]&amp;Table1[[#This Row],[Rank]]</f>
        <v>Molnár Péter</v>
      </c>
      <c r="E71" t="s">
        <v>66</v>
      </c>
      <c r="F71">
        <v>2023</v>
      </c>
      <c r="G71">
        <v>12042</v>
      </c>
      <c r="H71" s="2">
        <v>5</v>
      </c>
      <c r="I71" s="2">
        <v>20</v>
      </c>
      <c r="J71" s="2">
        <v>14</v>
      </c>
      <c r="K71" s="2">
        <v>25</v>
      </c>
      <c r="L71" s="2">
        <v>13</v>
      </c>
      <c r="M71" s="1">
        <v>0.13</v>
      </c>
      <c r="N71" s="1">
        <v>0</v>
      </c>
      <c r="O71" s="1">
        <v>0.11</v>
      </c>
      <c r="P71" s="1">
        <v>1</v>
      </c>
      <c r="Q71" s="1">
        <v>0.95</v>
      </c>
      <c r="R71" s="1">
        <v>1.2</v>
      </c>
      <c r="S71" s="2">
        <v>21</v>
      </c>
      <c r="T71" s="2">
        <v>999</v>
      </c>
      <c r="U71" s="2">
        <v>999</v>
      </c>
      <c r="V71" s="1">
        <v>1.1399999999999999</v>
      </c>
      <c r="W71" s="18">
        <v>602.1</v>
      </c>
      <c r="X71" s="18">
        <v>686.39400000000001</v>
      </c>
    </row>
    <row r="72" spans="2:24" x14ac:dyDescent="0.3">
      <c r="B72" t="s">
        <v>13</v>
      </c>
      <c r="D72" t="str">
        <f>Table1[[#This Row],[Pilóta neve]]&amp;Table1[[#This Row],[Rank]]</f>
        <v>Molnár Péter</v>
      </c>
      <c r="E72" t="s">
        <v>48</v>
      </c>
      <c r="F72">
        <v>2021</v>
      </c>
      <c r="G72">
        <v>10995</v>
      </c>
      <c r="H72" s="2">
        <v>4</v>
      </c>
      <c r="I72" s="2">
        <v>13</v>
      </c>
      <c r="J72" s="2">
        <v>8</v>
      </c>
      <c r="K72" s="2">
        <v>12</v>
      </c>
      <c r="L72" s="2">
        <v>2</v>
      </c>
      <c r="M72" s="1">
        <v>-0.02</v>
      </c>
      <c r="N72" s="1">
        <v>-6.5000000000000002E-2</v>
      </c>
      <c r="O72" s="1">
        <v>-6.5000000000000002E-2</v>
      </c>
      <c r="P72" s="1">
        <v>1</v>
      </c>
      <c r="Q72" s="1">
        <v>0.8</v>
      </c>
      <c r="R72" s="1">
        <v>1.2</v>
      </c>
      <c r="S72" s="2">
        <v>10</v>
      </c>
      <c r="T72" s="2">
        <v>20</v>
      </c>
      <c r="U72" s="2">
        <v>1</v>
      </c>
      <c r="V72" s="1">
        <v>0.68</v>
      </c>
      <c r="W72" s="18">
        <v>845.76923076923094</v>
      </c>
      <c r="X72" s="18">
        <v>575.12307692307695</v>
      </c>
    </row>
    <row r="73" spans="2:24" x14ac:dyDescent="0.3">
      <c r="B73" t="s">
        <v>13</v>
      </c>
      <c r="D73" t="str">
        <f>Table1[[#This Row],[Pilóta neve]]&amp;Table1[[#This Row],[Rank]]</f>
        <v>Molnár Péter</v>
      </c>
      <c r="E73" t="s">
        <v>46</v>
      </c>
      <c r="F73">
        <v>2020</v>
      </c>
      <c r="G73">
        <v>15111</v>
      </c>
      <c r="H73" s="2">
        <v>6</v>
      </c>
      <c r="I73" s="2">
        <v>21</v>
      </c>
      <c r="J73" s="2">
        <v>12</v>
      </c>
      <c r="K73" s="2">
        <v>12</v>
      </c>
      <c r="L73" s="2">
        <v>6</v>
      </c>
      <c r="M73" s="1">
        <v>0.06</v>
      </c>
      <c r="N73" s="1">
        <v>-6.5000000000000002E-2</v>
      </c>
      <c r="O73" s="1">
        <v>0.1</v>
      </c>
      <c r="P73" s="1">
        <v>1</v>
      </c>
      <c r="Q73" s="1">
        <v>0.7</v>
      </c>
      <c r="R73" s="1">
        <v>1.2</v>
      </c>
      <c r="S73" s="2">
        <v>10</v>
      </c>
      <c r="T73" s="2">
        <v>20</v>
      </c>
      <c r="U73" s="2">
        <v>1</v>
      </c>
      <c r="V73" s="1">
        <v>0.76649999999999996</v>
      </c>
      <c r="W73" s="18">
        <v>719.57142857142901</v>
      </c>
      <c r="X73" s="18">
        <v>551.55150000000003</v>
      </c>
    </row>
    <row r="74" spans="2:24" x14ac:dyDescent="0.3">
      <c r="B74" t="s">
        <v>13</v>
      </c>
      <c r="D74" t="str">
        <f>Table1[[#This Row],[Pilóta neve]]&amp;Table1[[#This Row],[Rank]]</f>
        <v>Molnár Péter</v>
      </c>
      <c r="E74" t="s">
        <v>29</v>
      </c>
      <c r="F74">
        <v>2020</v>
      </c>
      <c r="G74">
        <v>19686</v>
      </c>
      <c r="H74" s="2">
        <v>8</v>
      </c>
      <c r="I74" s="2">
        <v>26</v>
      </c>
      <c r="J74" s="2">
        <v>14</v>
      </c>
      <c r="K74" s="2">
        <v>13</v>
      </c>
      <c r="L74" s="2">
        <v>4</v>
      </c>
      <c r="M74" s="1">
        <v>0.08</v>
      </c>
      <c r="N74" s="1">
        <v>-0.06</v>
      </c>
      <c r="O74" s="1">
        <v>5.0000000000000001E-3</v>
      </c>
      <c r="P74" s="1">
        <v>1</v>
      </c>
      <c r="Q74" s="1">
        <v>0.7</v>
      </c>
      <c r="R74" s="1">
        <v>1.2</v>
      </c>
      <c r="S74" s="2">
        <v>10</v>
      </c>
      <c r="T74" s="2">
        <v>20</v>
      </c>
      <c r="U74" s="2">
        <v>1</v>
      </c>
      <c r="V74" s="1">
        <v>0.71750000000000003</v>
      </c>
      <c r="W74" s="18">
        <v>757.15384615384596</v>
      </c>
      <c r="X74" s="18">
        <v>543.25788461538502</v>
      </c>
    </row>
    <row r="75" spans="2:24" x14ac:dyDescent="0.3">
      <c r="B75" t="s">
        <v>13</v>
      </c>
      <c r="D75" t="str">
        <f>Table1[[#This Row],[Pilóta neve]]&amp;Table1[[#This Row],[Rank]]</f>
        <v>Molnár Péter</v>
      </c>
      <c r="E75" t="s">
        <v>28</v>
      </c>
      <c r="F75">
        <v>2020</v>
      </c>
      <c r="G75">
        <v>19686</v>
      </c>
      <c r="H75" s="2">
        <v>8</v>
      </c>
      <c r="I75" s="2">
        <v>26</v>
      </c>
      <c r="J75" s="2">
        <v>14</v>
      </c>
      <c r="K75" s="2">
        <v>17</v>
      </c>
      <c r="L75" s="2">
        <v>4</v>
      </c>
      <c r="M75" s="1">
        <v>0.08</v>
      </c>
      <c r="N75" s="1">
        <v>-0.04</v>
      </c>
      <c r="O75" s="1">
        <v>-0.03</v>
      </c>
      <c r="P75" s="1">
        <v>1</v>
      </c>
      <c r="Q75" s="1">
        <v>0.7</v>
      </c>
      <c r="R75" s="1">
        <v>1.2</v>
      </c>
      <c r="S75" s="2">
        <v>10</v>
      </c>
      <c r="T75" s="2">
        <v>20</v>
      </c>
      <c r="U75" s="2">
        <v>1</v>
      </c>
      <c r="V75" s="1">
        <v>0.70699999999999996</v>
      </c>
      <c r="W75" s="18">
        <v>757.15384615384596</v>
      </c>
      <c r="X75" s="18">
        <v>535.30776923076905</v>
      </c>
    </row>
    <row r="76" spans="2:24" x14ac:dyDescent="0.3">
      <c r="B76" t="s">
        <v>13</v>
      </c>
      <c r="D76" t="str">
        <f>Table1[[#This Row],[Pilóta neve]]&amp;Table1[[#This Row],[Rank]]</f>
        <v>Molnár Péter</v>
      </c>
      <c r="E76" t="s">
        <v>54</v>
      </c>
      <c r="F76">
        <v>2022</v>
      </c>
      <c r="G76">
        <v>6709</v>
      </c>
      <c r="H76" s="2">
        <v>3</v>
      </c>
      <c r="I76" s="2">
        <v>10</v>
      </c>
      <c r="J76" s="2">
        <v>5</v>
      </c>
      <c r="K76" s="2">
        <v>14</v>
      </c>
      <c r="L76" s="2">
        <v>4</v>
      </c>
      <c r="M76" s="1">
        <v>-6.5000000000000002E-2</v>
      </c>
      <c r="N76" s="1">
        <v>-5.5E-2</v>
      </c>
      <c r="O76" s="1">
        <v>-5.0000000000000001E-3</v>
      </c>
      <c r="P76" s="1">
        <v>1</v>
      </c>
      <c r="Q76" s="1">
        <v>0.9</v>
      </c>
      <c r="R76" s="1">
        <v>1.2</v>
      </c>
      <c r="S76" s="2">
        <v>10</v>
      </c>
      <c r="T76" s="2">
        <v>20</v>
      </c>
      <c r="U76" s="2">
        <v>1</v>
      </c>
      <c r="V76" s="1">
        <v>0.78749999999999998</v>
      </c>
      <c r="W76" s="18">
        <v>670.9</v>
      </c>
      <c r="X76" s="18">
        <v>528.33375000000001</v>
      </c>
    </row>
    <row r="77" spans="2:24" x14ac:dyDescent="0.3">
      <c r="B77" t="s">
        <v>13</v>
      </c>
      <c r="D77" t="str">
        <f>Table1[[#This Row],[Pilóta neve]]&amp;Table1[[#This Row],[Rank]]</f>
        <v>Molnár Péter</v>
      </c>
      <c r="E77" t="s">
        <v>52</v>
      </c>
      <c r="F77">
        <v>2022</v>
      </c>
      <c r="G77">
        <v>6709</v>
      </c>
      <c r="H77" s="2">
        <v>3</v>
      </c>
      <c r="I77" s="2">
        <v>10</v>
      </c>
      <c r="J77" s="2">
        <v>5</v>
      </c>
      <c r="K77" s="2">
        <v>16</v>
      </c>
      <c r="L77" s="2">
        <v>4</v>
      </c>
      <c r="M77" s="1">
        <v>-6.5000000000000002E-2</v>
      </c>
      <c r="N77" s="1">
        <v>-4.4999999999999998E-2</v>
      </c>
      <c r="O77" s="1">
        <v>-2.5000000000000001E-2</v>
      </c>
      <c r="P77" s="1">
        <v>1</v>
      </c>
      <c r="Q77" s="1">
        <v>0.9</v>
      </c>
      <c r="R77" s="1">
        <v>1.2</v>
      </c>
      <c r="S77" s="2">
        <v>10</v>
      </c>
      <c r="T77" s="2">
        <v>20</v>
      </c>
      <c r="U77" s="2">
        <v>1</v>
      </c>
      <c r="V77" s="1">
        <v>0.77849999999999997</v>
      </c>
      <c r="W77" s="18">
        <v>670.9</v>
      </c>
      <c r="X77" s="18">
        <v>522.29565000000002</v>
      </c>
    </row>
    <row r="78" spans="2:24" x14ac:dyDescent="0.3">
      <c r="B78" t="s">
        <v>53</v>
      </c>
      <c r="C78">
        <v>1</v>
      </c>
      <c r="D78" t="str">
        <f>Table1[[#This Row],[Pilóta neve]]&amp;Table1[[#This Row],[Rank]]</f>
        <v>Nagy Balázs1</v>
      </c>
      <c r="E78" t="s">
        <v>79</v>
      </c>
      <c r="F78">
        <v>2024</v>
      </c>
      <c r="G78">
        <v>8592</v>
      </c>
      <c r="H78" s="2">
        <v>5</v>
      </c>
      <c r="I78" s="2">
        <v>15</v>
      </c>
      <c r="J78" s="2">
        <v>10</v>
      </c>
      <c r="K78" s="2">
        <v>16</v>
      </c>
      <c r="L78" s="2">
        <v>5</v>
      </c>
      <c r="M78" s="1">
        <v>0</v>
      </c>
      <c r="N78" s="1">
        <v>-4.4999999999999998E-2</v>
      </c>
      <c r="O78" s="1">
        <v>5.0000000000000001E-3</v>
      </c>
      <c r="P78" s="1">
        <v>1</v>
      </c>
      <c r="Q78" s="1">
        <v>1</v>
      </c>
      <c r="R78" s="1">
        <v>1.2</v>
      </c>
      <c r="S78" s="2">
        <v>10</v>
      </c>
      <c r="T78" s="2">
        <v>20</v>
      </c>
      <c r="U78" s="2">
        <v>1</v>
      </c>
      <c r="V78" s="1">
        <v>0.96</v>
      </c>
      <c r="W78" s="18">
        <v>572.79999999999995</v>
      </c>
      <c r="X78" s="18">
        <v>549.88800000000003</v>
      </c>
    </row>
    <row r="79" spans="2:24" x14ac:dyDescent="0.3">
      <c r="B79" t="s">
        <v>53</v>
      </c>
      <c r="D79" t="str">
        <f>Table1[[#This Row],[Pilóta neve]]&amp;Table1[[#This Row],[Rank]]</f>
        <v>Nagy Balázs</v>
      </c>
      <c r="E79" t="s">
        <v>62</v>
      </c>
      <c r="F79">
        <v>2023</v>
      </c>
      <c r="G79">
        <v>6501</v>
      </c>
      <c r="H79" s="2">
        <v>4</v>
      </c>
      <c r="I79" s="2">
        <v>11</v>
      </c>
      <c r="J79" s="2">
        <v>7</v>
      </c>
      <c r="K79" s="2">
        <v>14</v>
      </c>
      <c r="L79" s="2">
        <v>3</v>
      </c>
      <c r="M79" s="1">
        <v>-5.5E-2</v>
      </c>
      <c r="N79" s="1">
        <v>-5.5E-2</v>
      </c>
      <c r="O79" s="1">
        <v>-4.4999999999999998E-2</v>
      </c>
      <c r="P79" s="1">
        <v>1</v>
      </c>
      <c r="Q79" s="1">
        <v>0.95</v>
      </c>
      <c r="R79" s="1">
        <v>1.2</v>
      </c>
      <c r="S79" s="2">
        <v>10</v>
      </c>
      <c r="T79" s="2">
        <v>20</v>
      </c>
      <c r="U79" s="2">
        <v>1</v>
      </c>
      <c r="V79" s="1">
        <v>0.80274999999999996</v>
      </c>
      <c r="W79" s="18">
        <v>591</v>
      </c>
      <c r="X79" s="18">
        <v>474.42525000000001</v>
      </c>
    </row>
    <row r="80" spans="2:24" x14ac:dyDescent="0.3">
      <c r="B80" t="s">
        <v>53</v>
      </c>
      <c r="D80" t="str">
        <f>Table1[[#This Row],[Pilóta neve]]&amp;Table1[[#This Row],[Rank]]</f>
        <v>Nagy Balázs</v>
      </c>
      <c r="E80" t="s">
        <v>54</v>
      </c>
      <c r="F80">
        <v>2022</v>
      </c>
      <c r="G80">
        <v>5970</v>
      </c>
      <c r="H80" s="2">
        <v>3</v>
      </c>
      <c r="I80" s="2">
        <v>10</v>
      </c>
      <c r="J80" s="2">
        <v>5</v>
      </c>
      <c r="K80" s="2">
        <v>14</v>
      </c>
      <c r="L80" s="2">
        <v>4</v>
      </c>
      <c r="M80" s="1">
        <v>-6.5000000000000002E-2</v>
      </c>
      <c r="N80" s="1">
        <v>-5.5E-2</v>
      </c>
      <c r="O80" s="1">
        <v>-5.0000000000000001E-3</v>
      </c>
      <c r="P80" s="1">
        <v>1</v>
      </c>
      <c r="Q80" s="1">
        <v>0.9</v>
      </c>
      <c r="R80" s="1">
        <v>1.2</v>
      </c>
      <c r="S80" s="2">
        <v>10</v>
      </c>
      <c r="T80" s="2">
        <v>20</v>
      </c>
      <c r="U80" s="2">
        <v>1</v>
      </c>
      <c r="V80" s="1">
        <v>0.78749999999999998</v>
      </c>
      <c r="W80" s="18">
        <v>597</v>
      </c>
      <c r="X80" s="18">
        <v>470.13749999999999</v>
      </c>
    </row>
    <row r="81" spans="2:26" x14ac:dyDescent="0.3">
      <c r="B81" t="s">
        <v>53</v>
      </c>
      <c r="D81" t="str">
        <f>Table1[[#This Row],[Pilóta neve]]&amp;Table1[[#This Row],[Rank]]</f>
        <v>Nagy Balázs</v>
      </c>
      <c r="E81" t="s">
        <v>52</v>
      </c>
      <c r="F81">
        <v>2022</v>
      </c>
      <c r="G81">
        <v>5970</v>
      </c>
      <c r="H81" s="2">
        <v>3</v>
      </c>
      <c r="I81" s="2">
        <v>10</v>
      </c>
      <c r="J81" s="2">
        <v>5</v>
      </c>
      <c r="K81" s="2">
        <v>16</v>
      </c>
      <c r="L81" s="2">
        <v>4</v>
      </c>
      <c r="M81" s="1">
        <v>-6.5000000000000002E-2</v>
      </c>
      <c r="N81" s="1">
        <v>-4.4999999999999998E-2</v>
      </c>
      <c r="O81" s="1">
        <v>-2.5000000000000001E-2</v>
      </c>
      <c r="P81" s="1">
        <v>1</v>
      </c>
      <c r="Q81" s="1">
        <v>0.9</v>
      </c>
      <c r="R81" s="1">
        <v>1.2</v>
      </c>
      <c r="S81" s="2">
        <v>10</v>
      </c>
      <c r="T81" s="2">
        <v>20</v>
      </c>
      <c r="U81" s="2">
        <v>1</v>
      </c>
      <c r="V81" s="1">
        <v>0.77849999999999997</v>
      </c>
      <c r="W81" s="18">
        <v>597</v>
      </c>
      <c r="X81" s="18">
        <v>464.7645</v>
      </c>
    </row>
    <row r="82" spans="2:26" x14ac:dyDescent="0.3">
      <c r="B82" t="s">
        <v>53</v>
      </c>
      <c r="D82" t="str">
        <f>Table1[[#This Row],[Pilóta neve]]&amp;Table1[[#This Row],[Rank]]</f>
        <v>Nagy Balázs</v>
      </c>
      <c r="E82" t="s">
        <v>86</v>
      </c>
      <c r="F82">
        <v>2024</v>
      </c>
      <c r="G82">
        <v>3163</v>
      </c>
      <c r="H82" s="2">
        <v>3</v>
      </c>
      <c r="I82" s="2">
        <v>9</v>
      </c>
      <c r="J82" s="2">
        <v>5</v>
      </c>
      <c r="K82" s="2">
        <v>14</v>
      </c>
      <c r="L82" s="2">
        <v>4</v>
      </c>
      <c r="M82" s="1">
        <v>-7.4999999999999997E-2</v>
      </c>
      <c r="N82" s="1">
        <v>-5.5E-2</v>
      </c>
      <c r="O82" s="1">
        <v>-5.0000000000000001E-3</v>
      </c>
      <c r="P82" s="1">
        <v>1</v>
      </c>
      <c r="Q82" s="1">
        <v>1</v>
      </c>
      <c r="R82" s="1">
        <v>1.2</v>
      </c>
      <c r="S82" s="2">
        <v>10</v>
      </c>
      <c r="T82" s="2">
        <v>20</v>
      </c>
      <c r="U82" s="2">
        <v>1</v>
      </c>
      <c r="V82" s="1">
        <v>0.86499999999999999</v>
      </c>
      <c r="W82" s="18">
        <v>351.444444444444</v>
      </c>
      <c r="X82" s="18">
        <v>303.99944444444401</v>
      </c>
    </row>
    <row r="83" spans="2:26" x14ac:dyDescent="0.3">
      <c r="B83" t="s">
        <v>14</v>
      </c>
      <c r="C83">
        <v>1</v>
      </c>
      <c r="D83" t="str">
        <f>Table1[[#This Row],[Pilóta neve]]&amp;Table1[[#This Row],[Rank]]</f>
        <v>Nagy Imre1</v>
      </c>
      <c r="E83" t="s">
        <v>48</v>
      </c>
      <c r="F83">
        <v>2021</v>
      </c>
      <c r="G83">
        <v>5465</v>
      </c>
      <c r="H83" s="2">
        <v>4</v>
      </c>
      <c r="I83" s="2">
        <v>13</v>
      </c>
      <c r="J83" s="2">
        <v>8</v>
      </c>
      <c r="K83" s="2">
        <v>12</v>
      </c>
      <c r="L83" s="2">
        <v>2</v>
      </c>
      <c r="M83" s="1">
        <v>-0.02</v>
      </c>
      <c r="N83" s="1">
        <v>-6.5000000000000002E-2</v>
      </c>
      <c r="O83" s="1">
        <v>-6.5000000000000002E-2</v>
      </c>
      <c r="P83" s="1">
        <v>1</v>
      </c>
      <c r="Q83" s="1">
        <v>0.8</v>
      </c>
      <c r="R83" s="1">
        <v>1.2</v>
      </c>
      <c r="S83" s="2">
        <v>10</v>
      </c>
      <c r="T83" s="2">
        <v>20</v>
      </c>
      <c r="U83" s="2">
        <v>1</v>
      </c>
      <c r="V83" s="1">
        <v>0.68</v>
      </c>
      <c r="W83" s="18">
        <v>420.38461538461502</v>
      </c>
      <c r="X83" s="18">
        <v>285.861538461539</v>
      </c>
    </row>
    <row r="84" spans="2:26" x14ac:dyDescent="0.3">
      <c r="B84" t="s">
        <v>9</v>
      </c>
      <c r="D84" t="str">
        <f>Table1[[#This Row],[Pilóta neve]]&amp;Table1[[#This Row],[Rank]]</f>
        <v>Nagy Péter</v>
      </c>
      <c r="E84" t="s">
        <v>66</v>
      </c>
      <c r="F84">
        <v>2023</v>
      </c>
      <c r="G84">
        <v>10120</v>
      </c>
      <c r="H84" s="2">
        <v>5</v>
      </c>
      <c r="I84" s="2">
        <v>20</v>
      </c>
      <c r="J84" s="2">
        <v>14</v>
      </c>
      <c r="K84" s="2">
        <v>25</v>
      </c>
      <c r="L84" s="2">
        <v>13</v>
      </c>
      <c r="M84" s="1">
        <v>0.13</v>
      </c>
      <c r="N84" s="1">
        <v>0</v>
      </c>
      <c r="O84" s="1">
        <v>0.11</v>
      </c>
      <c r="P84" s="1">
        <v>1</v>
      </c>
      <c r="Q84" s="1">
        <v>0.95</v>
      </c>
      <c r="R84" s="1">
        <v>1.2</v>
      </c>
      <c r="S84" s="2">
        <v>21</v>
      </c>
      <c r="T84" s="2">
        <v>999</v>
      </c>
      <c r="U84" s="2">
        <v>999</v>
      </c>
      <c r="V84" s="1">
        <v>1.1399999999999999</v>
      </c>
      <c r="W84" s="18">
        <v>506</v>
      </c>
      <c r="X84" s="18">
        <v>576.84</v>
      </c>
    </row>
    <row r="85" spans="2:26" x14ac:dyDescent="0.3">
      <c r="B85" t="s">
        <v>9</v>
      </c>
      <c r="C85">
        <v>1</v>
      </c>
      <c r="D85" t="str">
        <f>Table1[[#This Row],[Pilóta neve]]&amp;Table1[[#This Row],[Rank]]</f>
        <v>Nagy Péter1</v>
      </c>
      <c r="E85" t="s">
        <v>62</v>
      </c>
      <c r="F85">
        <v>2023</v>
      </c>
      <c r="G85">
        <v>7868</v>
      </c>
      <c r="H85" s="2">
        <v>4</v>
      </c>
      <c r="I85" s="2">
        <v>11</v>
      </c>
      <c r="J85" s="2">
        <v>7</v>
      </c>
      <c r="K85" s="2">
        <v>14</v>
      </c>
      <c r="L85" s="2">
        <v>3</v>
      </c>
      <c r="M85" s="1">
        <v>-5.5E-2</v>
      </c>
      <c r="N85" s="1">
        <v>-5.5E-2</v>
      </c>
      <c r="O85" s="1">
        <v>-4.4999999999999998E-2</v>
      </c>
      <c r="P85" s="1">
        <v>1</v>
      </c>
      <c r="Q85" s="1">
        <v>0.95</v>
      </c>
      <c r="R85" s="1">
        <v>1.2</v>
      </c>
      <c r="S85" s="2">
        <v>10</v>
      </c>
      <c r="T85" s="2">
        <v>20</v>
      </c>
      <c r="U85" s="2">
        <v>1</v>
      </c>
      <c r="V85" s="1">
        <v>0.80274999999999996</v>
      </c>
      <c r="W85" s="18">
        <v>715.27272727272702</v>
      </c>
      <c r="X85" s="18">
        <v>574.18518181818195</v>
      </c>
    </row>
    <row r="86" spans="2:26" x14ac:dyDescent="0.3">
      <c r="B86" t="s">
        <v>9</v>
      </c>
      <c r="C86">
        <v>2</v>
      </c>
      <c r="D86" t="str">
        <f>Table1[[#This Row],[Pilóta neve]]&amp;Table1[[#This Row],[Rank]]</f>
        <v>Nagy Péter2</v>
      </c>
      <c r="E86" t="s">
        <v>80</v>
      </c>
      <c r="F86">
        <v>2024</v>
      </c>
      <c r="G86">
        <v>12765</v>
      </c>
      <c r="H86" s="2">
        <v>6</v>
      </c>
      <c r="I86" s="2">
        <v>28</v>
      </c>
      <c r="J86" s="2">
        <v>14</v>
      </c>
      <c r="K86" s="2">
        <v>23</v>
      </c>
      <c r="L86" s="2">
        <v>12</v>
      </c>
      <c r="M86" s="1">
        <v>0.17499999999999999</v>
      </c>
      <c r="N86" s="1">
        <v>-0.01</v>
      </c>
      <c r="O86" s="1">
        <v>0.11</v>
      </c>
      <c r="P86" s="1">
        <v>1</v>
      </c>
      <c r="Q86" s="1">
        <v>1</v>
      </c>
      <c r="R86" s="1">
        <v>1.2</v>
      </c>
      <c r="S86" s="2">
        <v>21</v>
      </c>
      <c r="T86" s="2">
        <v>999</v>
      </c>
      <c r="U86" s="2">
        <v>999</v>
      </c>
      <c r="V86" s="1">
        <v>1.2</v>
      </c>
      <c r="W86" s="18">
        <v>455.892857142857</v>
      </c>
      <c r="X86" s="18">
        <v>547.07142857142901</v>
      </c>
    </row>
    <row r="87" spans="2:26" x14ac:dyDescent="0.3">
      <c r="B87" t="s">
        <v>9</v>
      </c>
      <c r="C87">
        <v>3</v>
      </c>
      <c r="D87" t="str">
        <f>Table1[[#This Row],[Pilóta neve]]&amp;Table1[[#This Row],[Rank]]</f>
        <v>Nagy Péter3</v>
      </c>
      <c r="E87" t="s">
        <v>65</v>
      </c>
      <c r="F87">
        <v>2023</v>
      </c>
      <c r="G87">
        <v>6793</v>
      </c>
      <c r="H87" s="2">
        <v>4</v>
      </c>
      <c r="I87" s="2">
        <v>11</v>
      </c>
      <c r="J87" s="2">
        <v>5</v>
      </c>
      <c r="K87" s="2">
        <v>28</v>
      </c>
      <c r="L87" s="2">
        <v>8</v>
      </c>
      <c r="M87" s="1">
        <v>-0.08</v>
      </c>
      <c r="N87" s="1">
        <v>1.4999999999999999E-2</v>
      </c>
      <c r="O87" s="1">
        <v>-5.0000000000000001E-3</v>
      </c>
      <c r="P87" s="1">
        <v>1</v>
      </c>
      <c r="Q87" s="1">
        <v>0.95</v>
      </c>
      <c r="R87" s="1">
        <v>1.2</v>
      </c>
      <c r="S87" s="2">
        <v>21</v>
      </c>
      <c r="T87" s="2">
        <v>999</v>
      </c>
      <c r="U87" s="2">
        <v>999</v>
      </c>
      <c r="V87" s="1">
        <v>0.88349999999999995</v>
      </c>
      <c r="W87" s="18">
        <v>617.54545454545496</v>
      </c>
      <c r="X87" s="18">
        <v>545.60140909090899</v>
      </c>
    </row>
    <row r="88" spans="2:26" x14ac:dyDescent="0.3">
      <c r="B88" t="s">
        <v>9</v>
      </c>
      <c r="D88" t="str">
        <f>Table1[[#This Row],[Pilóta neve]]&amp;Table1[[#This Row],[Rank]]</f>
        <v>Nagy Péter</v>
      </c>
      <c r="E88" t="s">
        <v>54</v>
      </c>
      <c r="F88">
        <v>2022</v>
      </c>
      <c r="G88">
        <v>6605</v>
      </c>
      <c r="H88" s="2">
        <v>3</v>
      </c>
      <c r="I88" s="2">
        <v>10</v>
      </c>
      <c r="J88" s="2">
        <v>5</v>
      </c>
      <c r="K88" s="2">
        <v>14</v>
      </c>
      <c r="L88" s="2">
        <v>4</v>
      </c>
      <c r="M88" s="1">
        <v>-6.5000000000000002E-2</v>
      </c>
      <c r="N88" s="1">
        <v>-5.5E-2</v>
      </c>
      <c r="O88" s="1">
        <v>-5.0000000000000001E-3</v>
      </c>
      <c r="P88" s="1">
        <v>1</v>
      </c>
      <c r="Q88" s="1">
        <v>0.9</v>
      </c>
      <c r="R88" s="1">
        <v>1.2</v>
      </c>
      <c r="S88" s="2">
        <v>10</v>
      </c>
      <c r="T88" s="2">
        <v>20</v>
      </c>
      <c r="U88" s="2">
        <v>1</v>
      </c>
      <c r="V88" s="1">
        <v>0.78749999999999998</v>
      </c>
      <c r="W88" s="18">
        <v>660.5</v>
      </c>
      <c r="X88" s="18">
        <v>520.14374999999995</v>
      </c>
    </row>
    <row r="89" spans="2:26" x14ac:dyDescent="0.3">
      <c r="B89" t="s">
        <v>9</v>
      </c>
      <c r="D89" t="str">
        <f>Table1[[#This Row],[Pilóta neve]]&amp;Table1[[#This Row],[Rank]]</f>
        <v>Nagy Péter</v>
      </c>
      <c r="E89" t="s">
        <v>86</v>
      </c>
      <c r="F89">
        <v>2024</v>
      </c>
      <c r="G89">
        <v>5360</v>
      </c>
      <c r="H89" s="2">
        <v>3</v>
      </c>
      <c r="I89" s="2">
        <v>9</v>
      </c>
      <c r="J89" s="2">
        <v>5</v>
      </c>
      <c r="K89" s="2">
        <v>14</v>
      </c>
      <c r="L89" s="2">
        <v>4</v>
      </c>
      <c r="M89" s="1">
        <v>-7.4999999999999997E-2</v>
      </c>
      <c r="N89" s="1">
        <v>-5.5E-2</v>
      </c>
      <c r="O89" s="1">
        <v>-5.0000000000000001E-3</v>
      </c>
      <c r="P89" s="1">
        <v>1</v>
      </c>
      <c r="Q89" s="1">
        <v>1</v>
      </c>
      <c r="R89" s="1">
        <v>1.2</v>
      </c>
      <c r="S89" s="2">
        <v>10</v>
      </c>
      <c r="T89" s="2">
        <v>20</v>
      </c>
      <c r="U89" s="2">
        <v>1</v>
      </c>
      <c r="V89" s="1">
        <v>0.86499999999999999</v>
      </c>
      <c r="W89" s="18">
        <v>595.555555555556</v>
      </c>
      <c r="X89" s="18">
        <v>515.15555555555602</v>
      </c>
    </row>
    <row r="90" spans="2:26" x14ac:dyDescent="0.3">
      <c r="B90" t="s">
        <v>9</v>
      </c>
      <c r="D90" t="str">
        <f>Table1[[#This Row],[Pilóta neve]]&amp;Table1[[#This Row],[Rank]]</f>
        <v>Nagy Péter</v>
      </c>
      <c r="E90" t="s">
        <v>52</v>
      </c>
      <c r="F90">
        <v>2022</v>
      </c>
      <c r="G90">
        <v>6605</v>
      </c>
      <c r="H90" s="2">
        <v>3</v>
      </c>
      <c r="I90" s="2">
        <v>10</v>
      </c>
      <c r="J90" s="2">
        <v>5</v>
      </c>
      <c r="K90" s="2">
        <v>16</v>
      </c>
      <c r="L90" s="2">
        <v>4</v>
      </c>
      <c r="M90" s="1">
        <v>-6.5000000000000002E-2</v>
      </c>
      <c r="N90" s="1">
        <v>-4.4999999999999998E-2</v>
      </c>
      <c r="O90" s="1">
        <v>-2.5000000000000001E-2</v>
      </c>
      <c r="P90" s="1">
        <v>1</v>
      </c>
      <c r="Q90" s="1">
        <v>0.9</v>
      </c>
      <c r="R90" s="1">
        <v>1.2</v>
      </c>
      <c r="S90" s="2">
        <v>10</v>
      </c>
      <c r="T90" s="2">
        <v>20</v>
      </c>
      <c r="U90" s="2">
        <v>1</v>
      </c>
      <c r="V90" s="1">
        <v>0.77849999999999997</v>
      </c>
      <c r="W90" s="18">
        <v>660.5</v>
      </c>
      <c r="X90" s="18">
        <v>514.19925000000001</v>
      </c>
    </row>
    <row r="91" spans="2:26" x14ac:dyDescent="0.3">
      <c r="B91" t="s">
        <v>9</v>
      </c>
      <c r="D91" t="str">
        <f>Table1[[#This Row],[Pilóta neve]]&amp;Table1[[#This Row],[Rank]]</f>
        <v>Nagy Péter</v>
      </c>
      <c r="E91" t="s">
        <v>48</v>
      </c>
      <c r="F91">
        <v>2021</v>
      </c>
      <c r="G91">
        <v>9412</v>
      </c>
      <c r="H91" s="2">
        <v>4</v>
      </c>
      <c r="I91" s="2">
        <v>13</v>
      </c>
      <c r="J91" s="2">
        <v>8</v>
      </c>
      <c r="K91" s="2">
        <v>12</v>
      </c>
      <c r="L91" s="2">
        <v>2</v>
      </c>
      <c r="M91" s="1">
        <v>-0.02</v>
      </c>
      <c r="N91" s="1">
        <v>-6.5000000000000002E-2</v>
      </c>
      <c r="O91" s="1">
        <v>-6.5000000000000002E-2</v>
      </c>
      <c r="P91" s="1">
        <v>1</v>
      </c>
      <c r="Q91" s="1">
        <v>0.8</v>
      </c>
      <c r="R91" s="1">
        <v>1.2</v>
      </c>
      <c r="S91" s="2">
        <v>10</v>
      </c>
      <c r="T91" s="2">
        <v>20</v>
      </c>
      <c r="U91" s="2">
        <v>1</v>
      </c>
      <c r="V91" s="1">
        <v>0.68</v>
      </c>
      <c r="W91" s="18">
        <v>724</v>
      </c>
      <c r="X91" s="18">
        <v>492.32</v>
      </c>
    </row>
    <row r="92" spans="2:26" x14ac:dyDescent="0.3">
      <c r="B92" t="s">
        <v>9</v>
      </c>
      <c r="D92" t="str">
        <f>Table1[[#This Row],[Pilóta neve]]&amp;Table1[[#This Row],[Rank]]</f>
        <v>Nagy Péter</v>
      </c>
      <c r="E92" t="s">
        <v>29</v>
      </c>
      <c r="F92">
        <v>2020</v>
      </c>
      <c r="G92">
        <v>16312</v>
      </c>
      <c r="H92" s="2">
        <v>8</v>
      </c>
      <c r="I92" s="2">
        <v>26</v>
      </c>
      <c r="J92" s="2">
        <v>14</v>
      </c>
      <c r="K92" s="2">
        <v>13</v>
      </c>
      <c r="L92" s="2">
        <v>4</v>
      </c>
      <c r="M92" s="1">
        <v>0.08</v>
      </c>
      <c r="N92" s="1">
        <v>-0.06</v>
      </c>
      <c r="O92" s="1">
        <v>5.0000000000000001E-3</v>
      </c>
      <c r="P92" s="1">
        <v>1</v>
      </c>
      <c r="Q92" s="1">
        <v>0.7</v>
      </c>
      <c r="R92" s="1">
        <v>1.2</v>
      </c>
      <c r="S92" s="2">
        <v>10</v>
      </c>
      <c r="T92" s="2">
        <v>20</v>
      </c>
      <c r="U92" s="2">
        <v>1</v>
      </c>
      <c r="V92" s="1">
        <v>0.71750000000000003</v>
      </c>
      <c r="W92" s="18">
        <v>627.38461538461502</v>
      </c>
      <c r="X92" s="18">
        <v>450.14846153846202</v>
      </c>
    </row>
    <row r="93" spans="2:26" x14ac:dyDescent="0.3">
      <c r="B93" t="s">
        <v>9</v>
      </c>
      <c r="D93" t="str">
        <f>Table1[[#This Row],[Pilóta neve]]&amp;Table1[[#This Row],[Rank]]</f>
        <v>Nagy Péter</v>
      </c>
      <c r="E93" t="s">
        <v>79</v>
      </c>
      <c r="F93">
        <v>2024</v>
      </c>
      <c r="G93">
        <v>7016</v>
      </c>
      <c r="H93" s="2">
        <v>5</v>
      </c>
      <c r="I93" s="2">
        <v>15</v>
      </c>
      <c r="J93" s="2">
        <v>10</v>
      </c>
      <c r="K93" s="2">
        <v>16</v>
      </c>
      <c r="L93" s="2">
        <v>5</v>
      </c>
      <c r="M93" s="1">
        <v>0</v>
      </c>
      <c r="N93" s="1">
        <v>-4.4999999999999998E-2</v>
      </c>
      <c r="O93" s="1">
        <v>5.0000000000000001E-3</v>
      </c>
      <c r="P93" s="1">
        <v>1</v>
      </c>
      <c r="Q93" s="1">
        <v>1</v>
      </c>
      <c r="R93" s="1">
        <v>1.2</v>
      </c>
      <c r="S93" s="2">
        <v>10</v>
      </c>
      <c r="T93" s="2">
        <v>20</v>
      </c>
      <c r="U93" s="2">
        <v>1</v>
      </c>
      <c r="V93" s="1">
        <v>0.96</v>
      </c>
      <c r="W93" s="18">
        <v>467.73333333333301</v>
      </c>
      <c r="X93" s="18">
        <v>449.024</v>
      </c>
    </row>
    <row r="94" spans="2:26" x14ac:dyDescent="0.3">
      <c r="B94" t="s">
        <v>9</v>
      </c>
      <c r="D94" t="str">
        <f>Table1[[#This Row],[Pilóta neve]]&amp;Table1[[#This Row],[Rank]]</f>
        <v>Nagy Péter</v>
      </c>
      <c r="E94" t="s">
        <v>28</v>
      </c>
      <c r="F94">
        <v>2020</v>
      </c>
      <c r="G94">
        <v>16312</v>
      </c>
      <c r="H94" s="2">
        <v>8</v>
      </c>
      <c r="I94" s="2">
        <v>26</v>
      </c>
      <c r="J94" s="2">
        <v>14</v>
      </c>
      <c r="K94" s="2">
        <v>17</v>
      </c>
      <c r="L94" s="2">
        <v>4</v>
      </c>
      <c r="M94" s="1">
        <v>0.08</v>
      </c>
      <c r="N94" s="1">
        <v>-0.04</v>
      </c>
      <c r="O94" s="1">
        <v>-0.03</v>
      </c>
      <c r="P94" s="1">
        <v>1</v>
      </c>
      <c r="Q94" s="1">
        <v>0.7</v>
      </c>
      <c r="R94" s="1">
        <v>1.2</v>
      </c>
      <c r="S94" s="2">
        <v>10</v>
      </c>
      <c r="T94" s="2">
        <v>20</v>
      </c>
      <c r="U94" s="2">
        <v>1</v>
      </c>
      <c r="V94" s="1">
        <v>0.70699999999999996</v>
      </c>
      <c r="W94" s="18">
        <v>627.38461538461502</v>
      </c>
      <c r="X94" s="18">
        <v>443.56092307692302</v>
      </c>
    </row>
    <row r="95" spans="2:26" x14ac:dyDescent="0.3">
      <c r="B95" t="s">
        <v>9</v>
      </c>
      <c r="D95" t="str">
        <f>Table1[[#This Row],[Pilóta neve]]&amp;Table1[[#This Row],[Rank]]</f>
        <v>Nagy Péter</v>
      </c>
      <c r="E95" t="s">
        <v>70</v>
      </c>
      <c r="F95">
        <v>2023</v>
      </c>
      <c r="G95">
        <v>6731</v>
      </c>
      <c r="H95" s="2">
        <v>5</v>
      </c>
      <c r="I95" s="2">
        <v>17</v>
      </c>
      <c r="J95" s="2">
        <v>12</v>
      </c>
      <c r="K95" s="2">
        <v>25</v>
      </c>
      <c r="L95" s="2">
        <v>10</v>
      </c>
      <c r="M95" s="1">
        <v>5.5E-2</v>
      </c>
      <c r="N95" s="1">
        <v>0</v>
      </c>
      <c r="O95" s="1">
        <v>0.05</v>
      </c>
      <c r="P95" s="1">
        <v>1</v>
      </c>
      <c r="Q95" s="1">
        <v>0.95</v>
      </c>
      <c r="R95" s="1">
        <v>1.2</v>
      </c>
      <c r="S95" s="2">
        <v>21</v>
      </c>
      <c r="T95" s="2">
        <v>999</v>
      </c>
      <c r="U95" s="2">
        <v>999</v>
      </c>
      <c r="V95" s="1">
        <v>1.04975</v>
      </c>
      <c r="W95" s="18">
        <v>395.941176470588</v>
      </c>
      <c r="X95" s="18">
        <v>415.63925</v>
      </c>
    </row>
    <row r="96" spans="2:26" x14ac:dyDescent="0.3">
      <c r="B96" t="s">
        <v>50</v>
      </c>
      <c r="C96">
        <v>1</v>
      </c>
      <c r="D96" t="str">
        <f>Table1[[#This Row],[Pilóta neve]]&amp;Table1[[#This Row],[Rank]]</f>
        <v>Németh Balázs1</v>
      </c>
      <c r="E96" t="s">
        <v>86</v>
      </c>
      <c r="F96">
        <v>2024</v>
      </c>
      <c r="G96">
        <v>6302</v>
      </c>
      <c r="H96" s="2">
        <v>3</v>
      </c>
      <c r="I96" s="2">
        <v>9</v>
      </c>
      <c r="J96" s="2">
        <v>5</v>
      </c>
      <c r="K96" s="2">
        <v>14</v>
      </c>
      <c r="L96" s="2">
        <v>4</v>
      </c>
      <c r="M96" s="1">
        <v>-7.4999999999999997E-2</v>
      </c>
      <c r="N96" s="1">
        <v>-5.5E-2</v>
      </c>
      <c r="O96" s="1">
        <v>-5.0000000000000001E-3</v>
      </c>
      <c r="P96" s="1">
        <v>1</v>
      </c>
      <c r="Q96" s="1">
        <v>1</v>
      </c>
      <c r="R96" s="1">
        <v>1.2</v>
      </c>
      <c r="S96" s="2">
        <v>10</v>
      </c>
      <c r="T96" s="2">
        <v>20</v>
      </c>
      <c r="U96" s="2">
        <v>1</v>
      </c>
      <c r="V96" s="1">
        <v>0.86499999999999999</v>
      </c>
      <c r="W96" s="18">
        <v>700.22222222222194</v>
      </c>
      <c r="X96" s="18">
        <v>605.69222222222197</v>
      </c>
      <c r="Y96" s="18"/>
      <c r="Z96" s="18"/>
    </row>
    <row r="97" spans="2:24" x14ac:dyDescent="0.3">
      <c r="B97" t="s">
        <v>50</v>
      </c>
      <c r="D97" t="str">
        <f>Table1[[#This Row],[Pilóta neve]]&amp;Table1[[#This Row],[Rank]]</f>
        <v>Németh Balázs</v>
      </c>
      <c r="E97" t="s">
        <v>62</v>
      </c>
      <c r="F97">
        <v>2023</v>
      </c>
      <c r="G97">
        <v>8145</v>
      </c>
      <c r="H97" s="2">
        <v>4</v>
      </c>
      <c r="I97" s="2">
        <v>11</v>
      </c>
      <c r="J97" s="2">
        <v>7</v>
      </c>
      <c r="K97" s="2">
        <v>14</v>
      </c>
      <c r="L97" s="2">
        <v>3</v>
      </c>
      <c r="M97" s="1">
        <v>-5.5E-2</v>
      </c>
      <c r="N97" s="1">
        <v>-5.5E-2</v>
      </c>
      <c r="O97" s="1">
        <v>-4.4999999999999998E-2</v>
      </c>
      <c r="P97" s="1">
        <v>1</v>
      </c>
      <c r="Q97" s="1">
        <v>0.95</v>
      </c>
      <c r="R97" s="1">
        <v>1.2</v>
      </c>
      <c r="S97" s="2">
        <v>10</v>
      </c>
      <c r="T97" s="2">
        <v>20</v>
      </c>
      <c r="U97" s="2">
        <v>1</v>
      </c>
      <c r="V97" s="1">
        <v>0.80274999999999996</v>
      </c>
      <c r="W97" s="18">
        <v>740.45454545454595</v>
      </c>
      <c r="X97" s="18">
        <v>594.39988636363603</v>
      </c>
    </row>
    <row r="98" spans="2:24" x14ac:dyDescent="0.3">
      <c r="B98" t="s">
        <v>50</v>
      </c>
      <c r="D98" t="str">
        <f>Table1[[#This Row],[Pilóta neve]]&amp;Table1[[#This Row],[Rank]]</f>
        <v>Németh Balázs</v>
      </c>
      <c r="E98" t="s">
        <v>54</v>
      </c>
      <c r="F98">
        <v>2022</v>
      </c>
      <c r="G98">
        <v>7082</v>
      </c>
      <c r="H98" s="2">
        <v>3</v>
      </c>
      <c r="I98" s="2">
        <v>10</v>
      </c>
      <c r="J98" s="2">
        <v>5</v>
      </c>
      <c r="K98" s="2">
        <v>14</v>
      </c>
      <c r="L98" s="2">
        <v>4</v>
      </c>
      <c r="M98" s="1">
        <v>-6.5000000000000002E-2</v>
      </c>
      <c r="N98" s="1">
        <v>-5.5E-2</v>
      </c>
      <c r="O98" s="1">
        <v>-5.0000000000000001E-3</v>
      </c>
      <c r="P98" s="1">
        <v>1</v>
      </c>
      <c r="Q98" s="1">
        <v>0.9</v>
      </c>
      <c r="R98" s="1">
        <v>1.2</v>
      </c>
      <c r="S98" s="2">
        <v>10</v>
      </c>
      <c r="T98" s="2">
        <v>20</v>
      </c>
      <c r="U98" s="2">
        <v>1</v>
      </c>
      <c r="V98" s="1">
        <v>0.78749999999999998</v>
      </c>
      <c r="W98" s="18">
        <v>708.2</v>
      </c>
      <c r="X98" s="18">
        <v>557.70749999999998</v>
      </c>
    </row>
    <row r="99" spans="2:24" x14ac:dyDescent="0.3">
      <c r="B99" t="s">
        <v>50</v>
      </c>
      <c r="C99">
        <v>2</v>
      </c>
      <c r="D99" t="str">
        <f>Table1[[#This Row],[Pilóta neve]]&amp;Table1[[#This Row],[Rank]]</f>
        <v>Németh Balázs2</v>
      </c>
      <c r="E99" t="s">
        <v>83</v>
      </c>
      <c r="F99">
        <v>2024</v>
      </c>
      <c r="G99">
        <v>11890</v>
      </c>
      <c r="H99" s="2">
        <v>7</v>
      </c>
      <c r="I99" s="2">
        <v>21</v>
      </c>
      <c r="J99" s="2">
        <v>7</v>
      </c>
      <c r="K99" s="2">
        <v>29</v>
      </c>
      <c r="L99" s="2">
        <v>9</v>
      </c>
      <c r="M99" s="1">
        <v>-4.4999999999999998E-2</v>
      </c>
      <c r="N99" s="1">
        <v>0.02</v>
      </c>
      <c r="O99" s="1">
        <v>5.0000000000000001E-3</v>
      </c>
      <c r="P99" s="1">
        <v>1</v>
      </c>
      <c r="Q99" s="1">
        <v>1</v>
      </c>
      <c r="R99" s="1">
        <v>1.2</v>
      </c>
      <c r="S99" s="2">
        <v>21</v>
      </c>
      <c r="T99" s="2">
        <v>999</v>
      </c>
      <c r="U99" s="2">
        <v>999</v>
      </c>
      <c r="V99" s="1">
        <v>0.98</v>
      </c>
      <c r="W99" s="18">
        <v>566.19047619047603</v>
      </c>
      <c r="X99" s="18">
        <v>554.86666666666702</v>
      </c>
    </row>
    <row r="100" spans="2:24" x14ac:dyDescent="0.3">
      <c r="B100" t="s">
        <v>50</v>
      </c>
      <c r="D100" t="str">
        <f>Table1[[#This Row],[Pilóta neve]]&amp;Table1[[#This Row],[Rank]]</f>
        <v>Németh Balázs</v>
      </c>
      <c r="E100" t="s">
        <v>52</v>
      </c>
      <c r="F100">
        <v>2022</v>
      </c>
      <c r="G100">
        <v>7082</v>
      </c>
      <c r="H100" s="2">
        <v>3</v>
      </c>
      <c r="I100" s="2">
        <v>10</v>
      </c>
      <c r="J100" s="2">
        <v>5</v>
      </c>
      <c r="K100" s="2">
        <v>16</v>
      </c>
      <c r="L100" s="2">
        <v>4</v>
      </c>
      <c r="M100" s="1">
        <v>-6.5000000000000002E-2</v>
      </c>
      <c r="N100" s="1">
        <v>-4.4999999999999998E-2</v>
      </c>
      <c r="O100" s="1">
        <v>-2.5000000000000001E-2</v>
      </c>
      <c r="P100" s="1">
        <v>1</v>
      </c>
      <c r="Q100" s="1">
        <v>0.9</v>
      </c>
      <c r="R100" s="1">
        <v>1.2</v>
      </c>
      <c r="S100" s="2">
        <v>10</v>
      </c>
      <c r="T100" s="2">
        <v>20</v>
      </c>
      <c r="U100" s="2">
        <v>1</v>
      </c>
      <c r="V100" s="1">
        <v>0.77849999999999997</v>
      </c>
      <c r="W100" s="18">
        <v>708.2</v>
      </c>
      <c r="X100" s="18">
        <v>551.33370000000002</v>
      </c>
    </row>
    <row r="101" spans="2:24" x14ac:dyDescent="0.3">
      <c r="B101" t="s">
        <v>50</v>
      </c>
      <c r="C101">
        <v>3</v>
      </c>
      <c r="D101" t="str">
        <f>Table1[[#This Row],[Pilóta neve]]&amp;Table1[[#This Row],[Rank]]</f>
        <v>Németh Balázs3</v>
      </c>
      <c r="E101" t="s">
        <v>65</v>
      </c>
      <c r="F101">
        <v>2023</v>
      </c>
      <c r="G101">
        <v>5874</v>
      </c>
      <c r="H101" s="2">
        <v>4</v>
      </c>
      <c r="I101" s="2">
        <v>11</v>
      </c>
      <c r="J101" s="2">
        <v>5</v>
      </c>
      <c r="K101" s="2">
        <v>28</v>
      </c>
      <c r="L101" s="2">
        <v>8</v>
      </c>
      <c r="M101" s="1">
        <v>-0.08</v>
      </c>
      <c r="N101" s="1">
        <v>1.4999999999999999E-2</v>
      </c>
      <c r="O101" s="1">
        <v>-5.0000000000000001E-3</v>
      </c>
      <c r="P101" s="1">
        <v>1</v>
      </c>
      <c r="Q101" s="1">
        <v>0.95</v>
      </c>
      <c r="R101" s="1">
        <v>1.2</v>
      </c>
      <c r="S101" s="2">
        <v>21</v>
      </c>
      <c r="T101" s="2">
        <v>999</v>
      </c>
      <c r="U101" s="2">
        <v>999</v>
      </c>
      <c r="V101" s="1">
        <v>0.88349999999999995</v>
      </c>
      <c r="W101" s="18">
        <v>534</v>
      </c>
      <c r="X101" s="18">
        <v>471.78899999999999</v>
      </c>
    </row>
    <row r="102" spans="2:24" x14ac:dyDescent="0.3">
      <c r="B102" t="s">
        <v>50</v>
      </c>
      <c r="D102" t="str">
        <f>Table1[[#This Row],[Pilóta neve]]&amp;Table1[[#This Row],[Rank]]</f>
        <v>Németh Balázs</v>
      </c>
      <c r="E102" t="s">
        <v>48</v>
      </c>
      <c r="F102">
        <v>2021</v>
      </c>
      <c r="G102">
        <v>8805</v>
      </c>
      <c r="H102" s="2">
        <v>4</v>
      </c>
      <c r="I102" s="2">
        <v>13</v>
      </c>
      <c r="J102" s="2">
        <v>8</v>
      </c>
      <c r="K102" s="2">
        <v>12</v>
      </c>
      <c r="L102" s="2">
        <v>2</v>
      </c>
      <c r="M102" s="1">
        <v>-0.02</v>
      </c>
      <c r="N102" s="1">
        <v>-6.5000000000000002E-2</v>
      </c>
      <c r="O102" s="1">
        <v>-6.5000000000000002E-2</v>
      </c>
      <c r="P102" s="1">
        <v>1</v>
      </c>
      <c r="Q102" s="1">
        <v>0.8</v>
      </c>
      <c r="R102" s="1">
        <v>1.2</v>
      </c>
      <c r="S102" s="2">
        <v>10</v>
      </c>
      <c r="T102" s="2">
        <v>20</v>
      </c>
      <c r="U102" s="2">
        <v>1</v>
      </c>
      <c r="V102" s="1">
        <v>0.68</v>
      </c>
      <c r="W102" s="18">
        <v>677.30769230769204</v>
      </c>
      <c r="X102" s="18">
        <v>460.56923076923101</v>
      </c>
    </row>
    <row r="103" spans="2:24" x14ac:dyDescent="0.3">
      <c r="B103" t="s">
        <v>50</v>
      </c>
      <c r="D103" t="str">
        <f>Table1[[#This Row],[Pilóta neve]]&amp;Table1[[#This Row],[Rank]]</f>
        <v>Németh Balázs</v>
      </c>
      <c r="E103" t="s">
        <v>74</v>
      </c>
      <c r="F103">
        <v>2024</v>
      </c>
      <c r="G103">
        <v>5435</v>
      </c>
      <c r="H103" s="2">
        <v>6</v>
      </c>
      <c r="I103" s="2">
        <v>16</v>
      </c>
      <c r="J103" s="2">
        <v>8</v>
      </c>
      <c r="K103" s="2">
        <v>35</v>
      </c>
      <c r="L103" s="2">
        <v>8</v>
      </c>
      <c r="M103" s="1">
        <v>-4.4999999999999998E-2</v>
      </c>
      <c r="N103" s="1">
        <v>0.05</v>
      </c>
      <c r="O103" s="1">
        <v>-3.5000000000000003E-2</v>
      </c>
      <c r="P103" s="1">
        <v>1</v>
      </c>
      <c r="Q103" s="1">
        <v>1</v>
      </c>
      <c r="R103" s="1">
        <v>1.2</v>
      </c>
      <c r="S103" s="2">
        <v>21</v>
      </c>
      <c r="T103" s="2">
        <v>999</v>
      </c>
      <c r="U103" s="2">
        <v>999</v>
      </c>
      <c r="V103" s="1">
        <v>0.97</v>
      </c>
      <c r="W103" s="18">
        <v>339.6875</v>
      </c>
      <c r="X103" s="18">
        <v>329.49687499999999</v>
      </c>
    </row>
    <row r="104" spans="2:24" x14ac:dyDescent="0.3">
      <c r="B104" t="s">
        <v>68</v>
      </c>
      <c r="C104">
        <v>1</v>
      </c>
      <c r="D104" t="str">
        <f>Table1[[#This Row],[Pilóta neve]]&amp;Table1[[#This Row],[Rank]]</f>
        <v>Németh Tibor1</v>
      </c>
      <c r="E104" t="s">
        <v>86</v>
      </c>
      <c r="F104">
        <v>2024</v>
      </c>
      <c r="G104">
        <v>2673</v>
      </c>
      <c r="H104" s="2">
        <v>3</v>
      </c>
      <c r="I104" s="2">
        <v>9</v>
      </c>
      <c r="J104" s="2">
        <v>5</v>
      </c>
      <c r="K104" s="2">
        <v>14</v>
      </c>
      <c r="L104" s="2">
        <v>4</v>
      </c>
      <c r="M104" s="1">
        <v>-7.4999999999999997E-2</v>
      </c>
      <c r="N104" s="1">
        <v>-5.5E-2</v>
      </c>
      <c r="O104" s="1">
        <v>-5.0000000000000001E-3</v>
      </c>
      <c r="P104" s="1">
        <v>1</v>
      </c>
      <c r="Q104" s="1">
        <v>1</v>
      </c>
      <c r="R104" s="1">
        <v>1.2</v>
      </c>
      <c r="S104" s="2">
        <v>10</v>
      </c>
      <c r="T104" s="2">
        <v>20</v>
      </c>
      <c r="U104" s="2">
        <v>1</v>
      </c>
      <c r="V104" s="1">
        <v>0.86499999999999999</v>
      </c>
      <c r="W104" s="18">
        <v>297</v>
      </c>
      <c r="X104" s="18">
        <v>256.90499999999997</v>
      </c>
    </row>
    <row r="105" spans="2:24" x14ac:dyDescent="0.3">
      <c r="B105" t="s">
        <v>68</v>
      </c>
      <c r="D105" t="str">
        <f>Table1[[#This Row],[Pilóta neve]]&amp;Table1[[#This Row],[Rank]]</f>
        <v>Németh Tibor</v>
      </c>
      <c r="E105" t="s">
        <v>62</v>
      </c>
      <c r="F105">
        <v>2023</v>
      </c>
      <c r="G105">
        <v>2506</v>
      </c>
      <c r="H105" s="2">
        <v>4</v>
      </c>
      <c r="I105" s="2">
        <v>11</v>
      </c>
      <c r="J105" s="2">
        <v>7</v>
      </c>
      <c r="K105" s="2">
        <v>14</v>
      </c>
      <c r="L105" s="2">
        <v>3</v>
      </c>
      <c r="M105" s="1">
        <v>-5.5E-2</v>
      </c>
      <c r="N105" s="1">
        <v>-5.5E-2</v>
      </c>
      <c r="O105" s="1">
        <v>-4.4999999999999998E-2</v>
      </c>
      <c r="P105" s="1">
        <v>1</v>
      </c>
      <c r="Q105" s="1">
        <v>0.95</v>
      </c>
      <c r="R105" s="1">
        <v>1.2</v>
      </c>
      <c r="S105" s="2">
        <v>10</v>
      </c>
      <c r="T105" s="2">
        <v>20</v>
      </c>
      <c r="U105" s="2">
        <v>1</v>
      </c>
      <c r="V105" s="1">
        <v>0.80274999999999996</v>
      </c>
      <c r="W105" s="18">
        <v>227.81818181818201</v>
      </c>
      <c r="X105" s="18">
        <v>182.88104545454499</v>
      </c>
    </row>
    <row r="106" spans="2:24" x14ac:dyDescent="0.3">
      <c r="B106" t="s">
        <v>3</v>
      </c>
      <c r="C106">
        <v>1</v>
      </c>
      <c r="D106" t="str">
        <f>Table1[[#This Row],[Pilóta neve]]&amp;Table1[[#This Row],[Rank]]</f>
        <v>Németh Zoltán1</v>
      </c>
      <c r="E106" t="s">
        <v>48</v>
      </c>
      <c r="F106">
        <v>2021</v>
      </c>
      <c r="G106">
        <v>10979</v>
      </c>
      <c r="H106" s="2">
        <v>4</v>
      </c>
      <c r="I106" s="2">
        <v>13</v>
      </c>
      <c r="J106" s="2">
        <v>8</v>
      </c>
      <c r="K106" s="2">
        <v>12</v>
      </c>
      <c r="L106" s="2">
        <v>2</v>
      </c>
      <c r="M106" s="1">
        <v>-0.02</v>
      </c>
      <c r="N106" s="1">
        <v>-6.5000000000000002E-2</v>
      </c>
      <c r="O106" s="1">
        <v>-6.5000000000000002E-2</v>
      </c>
      <c r="P106" s="1">
        <v>1</v>
      </c>
      <c r="Q106" s="1">
        <v>0.8</v>
      </c>
      <c r="R106" s="1">
        <v>1.2</v>
      </c>
      <c r="S106" s="2">
        <v>10</v>
      </c>
      <c r="T106" s="2">
        <v>20</v>
      </c>
      <c r="U106" s="2">
        <v>1</v>
      </c>
      <c r="V106" s="1">
        <v>0.68</v>
      </c>
      <c r="W106" s="18">
        <v>844.538461538462</v>
      </c>
      <c r="X106" s="18">
        <v>574.28615384615398</v>
      </c>
    </row>
    <row r="107" spans="2:24" x14ac:dyDescent="0.3">
      <c r="B107" t="s">
        <v>3</v>
      </c>
      <c r="D107" t="str">
        <f>Table1[[#This Row],[Pilóta neve]]&amp;Table1[[#This Row],[Rank]]</f>
        <v>Németh Zoltán</v>
      </c>
      <c r="E107" t="s">
        <v>29</v>
      </c>
      <c r="F107">
        <v>2020</v>
      </c>
      <c r="G107">
        <v>17649</v>
      </c>
      <c r="H107" s="2">
        <v>8</v>
      </c>
      <c r="I107" s="2">
        <v>26</v>
      </c>
      <c r="J107" s="2">
        <v>14</v>
      </c>
      <c r="K107" s="2">
        <v>13</v>
      </c>
      <c r="L107" s="2">
        <v>4</v>
      </c>
      <c r="M107" s="1">
        <v>0.08</v>
      </c>
      <c r="N107" s="1">
        <v>-0.06</v>
      </c>
      <c r="O107" s="1">
        <v>5.0000000000000001E-3</v>
      </c>
      <c r="P107" s="1">
        <v>1</v>
      </c>
      <c r="Q107" s="1">
        <v>0.7</v>
      </c>
      <c r="R107" s="1">
        <v>1.2</v>
      </c>
      <c r="S107" s="2">
        <v>10</v>
      </c>
      <c r="T107" s="2">
        <v>20</v>
      </c>
      <c r="U107" s="2">
        <v>1</v>
      </c>
      <c r="V107" s="1">
        <v>0.71750000000000003</v>
      </c>
      <c r="W107" s="18">
        <v>678.80769230769204</v>
      </c>
      <c r="X107" s="18">
        <v>487.04451923076903</v>
      </c>
    </row>
    <row r="108" spans="2:24" x14ac:dyDescent="0.3">
      <c r="B108" t="s">
        <v>3</v>
      </c>
      <c r="D108" t="str">
        <f>Table1[[#This Row],[Pilóta neve]]&amp;Table1[[#This Row],[Rank]]</f>
        <v>Németh Zoltán</v>
      </c>
      <c r="E108" t="s">
        <v>28</v>
      </c>
      <c r="F108">
        <v>2020</v>
      </c>
      <c r="G108">
        <v>17649</v>
      </c>
      <c r="H108" s="2">
        <v>8</v>
      </c>
      <c r="I108" s="2">
        <v>26</v>
      </c>
      <c r="J108" s="2">
        <v>14</v>
      </c>
      <c r="K108" s="2">
        <v>17</v>
      </c>
      <c r="L108" s="2">
        <v>4</v>
      </c>
      <c r="M108" s="1">
        <v>0.08</v>
      </c>
      <c r="N108" s="1">
        <v>-0.04</v>
      </c>
      <c r="O108" s="1">
        <v>-0.03</v>
      </c>
      <c r="P108" s="1">
        <v>1</v>
      </c>
      <c r="Q108" s="1">
        <v>0.7</v>
      </c>
      <c r="R108" s="1">
        <v>1.2</v>
      </c>
      <c r="S108" s="2">
        <v>10</v>
      </c>
      <c r="T108" s="2">
        <v>20</v>
      </c>
      <c r="U108" s="2">
        <v>1</v>
      </c>
      <c r="V108" s="1">
        <v>0.70699999999999996</v>
      </c>
      <c r="W108" s="18">
        <v>678.80769230769204</v>
      </c>
      <c r="X108" s="18">
        <v>479.91703846153803</v>
      </c>
    </row>
    <row r="109" spans="2:24" x14ac:dyDescent="0.3">
      <c r="B109" t="s">
        <v>3</v>
      </c>
      <c r="D109" t="str">
        <f>Table1[[#This Row],[Pilóta neve]]&amp;Table1[[#This Row],[Rank]]</f>
        <v>Németh Zoltán</v>
      </c>
      <c r="E109" t="s">
        <v>58</v>
      </c>
      <c r="F109">
        <v>2022</v>
      </c>
      <c r="G109">
        <v>4586</v>
      </c>
      <c r="H109" s="2">
        <v>3</v>
      </c>
      <c r="I109" s="2">
        <v>9</v>
      </c>
      <c r="J109" s="2">
        <v>5</v>
      </c>
      <c r="K109" s="2">
        <v>15</v>
      </c>
      <c r="L109" s="2">
        <v>3</v>
      </c>
      <c r="M109" s="1">
        <v>-7.4999999999999997E-2</v>
      </c>
      <c r="N109" s="1">
        <v>-0.05</v>
      </c>
      <c r="O109" s="1">
        <v>-0.05</v>
      </c>
      <c r="P109" s="1">
        <v>1</v>
      </c>
      <c r="Q109" s="1">
        <v>0.9</v>
      </c>
      <c r="R109" s="1">
        <v>1.2</v>
      </c>
      <c r="S109" s="2">
        <v>10</v>
      </c>
      <c r="T109" s="2">
        <v>20</v>
      </c>
      <c r="U109" s="2">
        <v>1</v>
      </c>
      <c r="V109" s="1">
        <v>0.74250000000000005</v>
      </c>
      <c r="W109" s="18">
        <v>509.555555555556</v>
      </c>
      <c r="X109" s="18">
        <v>378.34500000000003</v>
      </c>
    </row>
    <row r="110" spans="2:24" x14ac:dyDescent="0.3">
      <c r="B110" t="s">
        <v>8</v>
      </c>
      <c r="C110">
        <v>1</v>
      </c>
      <c r="D110" t="str">
        <f>Table1[[#This Row],[Pilóta neve]]&amp;Table1[[#This Row],[Rank]]</f>
        <v>Nyíri Áron1</v>
      </c>
      <c r="E110" t="s">
        <v>61</v>
      </c>
      <c r="F110">
        <v>2023</v>
      </c>
      <c r="G110">
        <v>2174</v>
      </c>
      <c r="H110" s="2">
        <v>2</v>
      </c>
      <c r="I110" s="2">
        <v>3</v>
      </c>
      <c r="J110" s="2">
        <v>2</v>
      </c>
      <c r="K110" s="2">
        <v>19</v>
      </c>
      <c r="L110" s="2">
        <v>2</v>
      </c>
      <c r="M110" s="1">
        <v>-0.13500000000000001</v>
      </c>
      <c r="N110" s="1">
        <v>-0.03</v>
      </c>
      <c r="O110" s="1">
        <v>-9.5000000000000001E-2</v>
      </c>
      <c r="P110" s="1">
        <v>1</v>
      </c>
      <c r="Q110" s="1">
        <v>0.95</v>
      </c>
      <c r="R110" s="1">
        <v>1.2</v>
      </c>
      <c r="S110" s="2">
        <v>10</v>
      </c>
      <c r="T110" s="2">
        <v>20</v>
      </c>
      <c r="U110" s="2">
        <v>1</v>
      </c>
      <c r="V110" s="1">
        <v>0.70299999999999996</v>
      </c>
      <c r="W110" s="18">
        <v>724.66666666666697</v>
      </c>
      <c r="X110" s="18">
        <v>509.44066666666703</v>
      </c>
    </row>
    <row r="111" spans="2:24" x14ac:dyDescent="0.3">
      <c r="B111" t="s">
        <v>8</v>
      </c>
      <c r="D111" t="str">
        <f>Table1[[#This Row],[Pilóta neve]]&amp;Table1[[#This Row],[Rank]]</f>
        <v>Nyíri Áron</v>
      </c>
      <c r="E111" t="s">
        <v>29</v>
      </c>
      <c r="F111">
        <v>2020</v>
      </c>
      <c r="G111">
        <v>13633</v>
      </c>
      <c r="H111" s="2">
        <v>8</v>
      </c>
      <c r="I111" s="2">
        <v>26</v>
      </c>
      <c r="J111" s="2">
        <v>14</v>
      </c>
      <c r="K111" s="2">
        <v>13</v>
      </c>
      <c r="L111" s="2">
        <v>4</v>
      </c>
      <c r="M111" s="1">
        <v>0.08</v>
      </c>
      <c r="N111" s="1">
        <v>-0.06</v>
      </c>
      <c r="O111" s="1">
        <v>5.0000000000000001E-3</v>
      </c>
      <c r="P111" s="1">
        <v>1</v>
      </c>
      <c r="Q111" s="1">
        <v>0.7</v>
      </c>
      <c r="R111" s="1">
        <v>1.2</v>
      </c>
      <c r="S111" s="2">
        <v>10</v>
      </c>
      <c r="T111" s="2">
        <v>20</v>
      </c>
      <c r="U111" s="2">
        <v>1</v>
      </c>
      <c r="V111" s="1">
        <v>0.71750000000000003</v>
      </c>
      <c r="W111" s="18">
        <v>524.34615384615404</v>
      </c>
      <c r="X111" s="18">
        <v>376.21836538461503</v>
      </c>
    </row>
    <row r="112" spans="2:24" x14ac:dyDescent="0.3">
      <c r="B112" t="s">
        <v>8</v>
      </c>
      <c r="D112" t="str">
        <f>Table1[[#This Row],[Pilóta neve]]&amp;Table1[[#This Row],[Rank]]</f>
        <v>Nyíri Áron</v>
      </c>
      <c r="E112" t="s">
        <v>28</v>
      </c>
      <c r="F112">
        <v>2020</v>
      </c>
      <c r="G112">
        <v>13633</v>
      </c>
      <c r="H112" s="2">
        <v>8</v>
      </c>
      <c r="I112" s="2">
        <v>26</v>
      </c>
      <c r="J112" s="2">
        <v>14</v>
      </c>
      <c r="K112" s="2">
        <v>17</v>
      </c>
      <c r="L112" s="2">
        <v>4</v>
      </c>
      <c r="M112" s="1">
        <v>0.08</v>
      </c>
      <c r="N112" s="1">
        <v>-0.04</v>
      </c>
      <c r="O112" s="1">
        <v>-0.03</v>
      </c>
      <c r="P112" s="1">
        <v>1</v>
      </c>
      <c r="Q112" s="1">
        <v>0.7</v>
      </c>
      <c r="R112" s="1">
        <v>1.2</v>
      </c>
      <c r="S112" s="2">
        <v>10</v>
      </c>
      <c r="T112" s="2">
        <v>20</v>
      </c>
      <c r="U112" s="2">
        <v>1</v>
      </c>
      <c r="V112" s="1">
        <v>0.70699999999999996</v>
      </c>
      <c r="W112" s="18">
        <v>524.34615384615404</v>
      </c>
      <c r="X112" s="18">
        <v>370.71273076923097</v>
      </c>
    </row>
    <row r="113" spans="2:24" x14ac:dyDescent="0.3">
      <c r="B113" t="s">
        <v>8</v>
      </c>
      <c r="C113">
        <v>2</v>
      </c>
      <c r="D113" t="str">
        <f>Table1[[#This Row],[Pilóta neve]]&amp;Table1[[#This Row],[Rank]]</f>
        <v>Nyíri Áron2</v>
      </c>
      <c r="E113" t="s">
        <v>65</v>
      </c>
      <c r="F113">
        <v>2023</v>
      </c>
      <c r="G113">
        <v>3694</v>
      </c>
      <c r="H113" s="2">
        <v>4</v>
      </c>
      <c r="I113" s="2">
        <v>11</v>
      </c>
      <c r="J113" s="2">
        <v>5</v>
      </c>
      <c r="K113" s="2">
        <v>28</v>
      </c>
      <c r="L113" s="2">
        <v>8</v>
      </c>
      <c r="M113" s="1">
        <v>-0.08</v>
      </c>
      <c r="N113" s="1">
        <v>1.4999999999999999E-2</v>
      </c>
      <c r="O113" s="1">
        <v>-5.0000000000000001E-3</v>
      </c>
      <c r="P113" s="1">
        <v>1</v>
      </c>
      <c r="Q113" s="1">
        <v>0.95</v>
      </c>
      <c r="R113" s="1">
        <v>1.2</v>
      </c>
      <c r="S113" s="2">
        <v>21</v>
      </c>
      <c r="T113" s="2">
        <v>999</v>
      </c>
      <c r="U113" s="2">
        <v>999</v>
      </c>
      <c r="V113" s="1">
        <v>0.88349999999999995</v>
      </c>
      <c r="W113" s="18">
        <v>335.81818181818198</v>
      </c>
      <c r="X113" s="18">
        <v>296.69536363636399</v>
      </c>
    </row>
    <row r="114" spans="2:24" x14ac:dyDescent="0.3">
      <c r="B114" t="s">
        <v>27</v>
      </c>
      <c r="C114">
        <v>1</v>
      </c>
      <c r="D114" t="str">
        <f>Table1[[#This Row],[Pilóta neve]]&amp;Table1[[#This Row],[Rank]]</f>
        <v>Pácza Pál1</v>
      </c>
      <c r="E114" t="s">
        <v>54</v>
      </c>
      <c r="F114">
        <v>2022</v>
      </c>
      <c r="G114">
        <v>463</v>
      </c>
      <c r="H114" s="2">
        <v>3</v>
      </c>
      <c r="I114" s="2">
        <v>10</v>
      </c>
      <c r="J114" s="2">
        <v>5</v>
      </c>
      <c r="K114" s="2">
        <v>14</v>
      </c>
      <c r="L114" s="2">
        <v>4</v>
      </c>
      <c r="M114" s="1">
        <v>-6.5000000000000002E-2</v>
      </c>
      <c r="N114" s="1">
        <v>-5.5E-2</v>
      </c>
      <c r="O114" s="1">
        <v>-5.0000000000000001E-3</v>
      </c>
      <c r="P114" s="1">
        <v>1</v>
      </c>
      <c r="Q114" s="1">
        <v>0.9</v>
      </c>
      <c r="R114" s="1">
        <v>1.2</v>
      </c>
      <c r="S114" s="2">
        <v>10</v>
      </c>
      <c r="T114" s="2">
        <v>20</v>
      </c>
      <c r="U114" s="2">
        <v>1</v>
      </c>
      <c r="V114" s="1">
        <v>0.78749999999999998</v>
      </c>
      <c r="W114" s="18">
        <v>46.3</v>
      </c>
      <c r="X114" s="18">
        <v>36.46125</v>
      </c>
    </row>
    <row r="115" spans="2:24" x14ac:dyDescent="0.3">
      <c r="B115" t="s">
        <v>27</v>
      </c>
      <c r="D115" t="str">
        <f>Table1[[#This Row],[Pilóta neve]]&amp;Table1[[#This Row],[Rank]]</f>
        <v>Pácza Pál</v>
      </c>
      <c r="E115" t="s">
        <v>52</v>
      </c>
      <c r="F115">
        <v>2022</v>
      </c>
      <c r="G115">
        <v>463</v>
      </c>
      <c r="H115" s="2">
        <v>3</v>
      </c>
      <c r="I115" s="2">
        <v>10</v>
      </c>
      <c r="J115" s="2">
        <v>5</v>
      </c>
      <c r="K115" s="2">
        <v>16</v>
      </c>
      <c r="L115" s="2">
        <v>4</v>
      </c>
      <c r="M115" s="1">
        <v>-6.5000000000000002E-2</v>
      </c>
      <c r="N115" s="1">
        <v>-4.4999999999999998E-2</v>
      </c>
      <c r="O115" s="1">
        <v>-2.5000000000000001E-2</v>
      </c>
      <c r="P115" s="1">
        <v>1</v>
      </c>
      <c r="Q115" s="1">
        <v>0.9</v>
      </c>
      <c r="R115" s="1">
        <v>1.2</v>
      </c>
      <c r="S115" s="2">
        <v>10</v>
      </c>
      <c r="T115" s="2">
        <v>20</v>
      </c>
      <c r="U115" s="2">
        <v>1</v>
      </c>
      <c r="V115" s="1">
        <v>0.77849999999999997</v>
      </c>
      <c r="W115" s="18">
        <v>46.3</v>
      </c>
      <c r="X115" s="18">
        <v>36.044550000000001</v>
      </c>
    </row>
    <row r="116" spans="2:24" x14ac:dyDescent="0.3">
      <c r="B116" t="s">
        <v>55</v>
      </c>
      <c r="C116">
        <v>1</v>
      </c>
      <c r="D116" t="str">
        <f>Table1[[#This Row],[Pilóta neve]]&amp;Table1[[#This Row],[Rank]]</f>
        <v>Palócz Viktor1</v>
      </c>
      <c r="E116" t="s">
        <v>79</v>
      </c>
      <c r="F116">
        <v>2024</v>
      </c>
      <c r="G116">
        <v>7704</v>
      </c>
      <c r="H116" s="2">
        <v>5</v>
      </c>
      <c r="I116" s="2">
        <v>15</v>
      </c>
      <c r="J116" s="2">
        <v>10</v>
      </c>
      <c r="K116" s="2">
        <v>16</v>
      </c>
      <c r="L116" s="2">
        <v>5</v>
      </c>
      <c r="M116" s="1">
        <v>0</v>
      </c>
      <c r="N116" s="1">
        <v>-4.4999999999999998E-2</v>
      </c>
      <c r="O116" s="1">
        <v>5.0000000000000001E-3</v>
      </c>
      <c r="P116" s="1">
        <v>1</v>
      </c>
      <c r="Q116" s="1">
        <v>1</v>
      </c>
      <c r="R116" s="1">
        <v>1.2</v>
      </c>
      <c r="S116" s="2">
        <v>10</v>
      </c>
      <c r="T116" s="2">
        <v>20</v>
      </c>
      <c r="U116" s="2">
        <v>1</v>
      </c>
      <c r="V116" s="1">
        <v>0.96</v>
      </c>
      <c r="W116" s="18">
        <v>513.6</v>
      </c>
      <c r="X116" s="18">
        <v>493.05599999999998</v>
      </c>
    </row>
    <row r="117" spans="2:24" x14ac:dyDescent="0.3">
      <c r="B117" t="s">
        <v>55</v>
      </c>
      <c r="D117" t="str">
        <f>Table1[[#This Row],[Pilóta neve]]&amp;Table1[[#This Row],[Rank]]</f>
        <v>Palócz Viktor</v>
      </c>
      <c r="E117" t="s">
        <v>54</v>
      </c>
      <c r="F117">
        <v>2022</v>
      </c>
      <c r="G117">
        <v>6112</v>
      </c>
      <c r="H117" s="2">
        <v>3</v>
      </c>
      <c r="I117" s="2">
        <v>10</v>
      </c>
      <c r="J117" s="2">
        <v>5</v>
      </c>
      <c r="K117" s="2">
        <v>14</v>
      </c>
      <c r="L117" s="2">
        <v>4</v>
      </c>
      <c r="M117" s="1">
        <v>-6.5000000000000002E-2</v>
      </c>
      <c r="N117" s="1">
        <v>-5.5E-2</v>
      </c>
      <c r="O117" s="1">
        <v>-5.0000000000000001E-3</v>
      </c>
      <c r="P117" s="1">
        <v>1</v>
      </c>
      <c r="Q117" s="1">
        <v>0.9</v>
      </c>
      <c r="R117" s="1">
        <v>1.2</v>
      </c>
      <c r="S117" s="2">
        <v>10</v>
      </c>
      <c r="T117" s="2">
        <v>20</v>
      </c>
      <c r="U117" s="2">
        <v>1</v>
      </c>
      <c r="V117" s="1">
        <v>0.78749999999999998</v>
      </c>
      <c r="W117" s="18">
        <v>611.20000000000005</v>
      </c>
      <c r="X117" s="18">
        <v>481.32</v>
      </c>
    </row>
    <row r="118" spans="2:24" x14ac:dyDescent="0.3">
      <c r="B118" t="s">
        <v>55</v>
      </c>
      <c r="D118" t="str">
        <f>Table1[[#This Row],[Pilóta neve]]&amp;Table1[[#This Row],[Rank]]</f>
        <v>Palócz Viktor</v>
      </c>
      <c r="E118" t="s">
        <v>52</v>
      </c>
      <c r="F118">
        <v>2022</v>
      </c>
      <c r="G118">
        <v>6112</v>
      </c>
      <c r="H118" s="2">
        <v>3</v>
      </c>
      <c r="I118" s="2">
        <v>10</v>
      </c>
      <c r="J118" s="2">
        <v>5</v>
      </c>
      <c r="K118" s="2">
        <v>16</v>
      </c>
      <c r="L118" s="2">
        <v>4</v>
      </c>
      <c r="M118" s="1">
        <v>-6.5000000000000002E-2</v>
      </c>
      <c r="N118" s="1">
        <v>-4.4999999999999998E-2</v>
      </c>
      <c r="O118" s="1">
        <v>-2.5000000000000001E-2</v>
      </c>
      <c r="P118" s="1">
        <v>1</v>
      </c>
      <c r="Q118" s="1">
        <v>0.9</v>
      </c>
      <c r="R118" s="1">
        <v>1.2</v>
      </c>
      <c r="S118" s="2">
        <v>10</v>
      </c>
      <c r="T118" s="2">
        <v>20</v>
      </c>
      <c r="U118" s="2">
        <v>1</v>
      </c>
      <c r="V118" s="1">
        <v>0.77849999999999997</v>
      </c>
      <c r="W118" s="18">
        <v>611.20000000000005</v>
      </c>
      <c r="X118" s="18">
        <v>475.81920000000002</v>
      </c>
    </row>
    <row r="119" spans="2:24" x14ac:dyDescent="0.3">
      <c r="B119" t="s">
        <v>55</v>
      </c>
      <c r="D119" t="str">
        <f>Table1[[#This Row],[Pilóta neve]]&amp;Table1[[#This Row],[Rank]]</f>
        <v>Palócz Viktor</v>
      </c>
      <c r="E119" t="s">
        <v>62</v>
      </c>
      <c r="F119">
        <v>2023</v>
      </c>
      <c r="G119">
        <v>6474</v>
      </c>
      <c r="H119" s="2">
        <v>4</v>
      </c>
      <c r="I119" s="2">
        <v>11</v>
      </c>
      <c r="J119" s="2">
        <v>7</v>
      </c>
      <c r="K119" s="2">
        <v>14</v>
      </c>
      <c r="L119" s="2">
        <v>3</v>
      </c>
      <c r="M119" s="1">
        <v>-5.5E-2</v>
      </c>
      <c r="N119" s="1">
        <v>-5.5E-2</v>
      </c>
      <c r="O119" s="1">
        <v>-4.4999999999999998E-2</v>
      </c>
      <c r="P119" s="1">
        <v>1</v>
      </c>
      <c r="Q119" s="1">
        <v>0.95</v>
      </c>
      <c r="R119" s="1">
        <v>1.2</v>
      </c>
      <c r="S119" s="2">
        <v>10</v>
      </c>
      <c r="T119" s="2">
        <v>20</v>
      </c>
      <c r="U119" s="2">
        <v>1</v>
      </c>
      <c r="V119" s="1">
        <v>0.80274999999999996</v>
      </c>
      <c r="W119" s="18">
        <v>588.54545454545496</v>
      </c>
      <c r="X119" s="18">
        <v>472.454863636364</v>
      </c>
    </row>
    <row r="120" spans="2:24" x14ac:dyDescent="0.3">
      <c r="B120" t="s">
        <v>55</v>
      </c>
      <c r="D120" t="str">
        <f>Table1[[#This Row],[Pilóta neve]]&amp;Table1[[#This Row],[Rank]]</f>
        <v>Palócz Viktor</v>
      </c>
      <c r="E120" t="s">
        <v>86</v>
      </c>
      <c r="F120">
        <v>2024</v>
      </c>
      <c r="G120">
        <v>4857</v>
      </c>
      <c r="H120" s="2">
        <v>3</v>
      </c>
      <c r="I120" s="2">
        <v>9</v>
      </c>
      <c r="J120" s="2">
        <v>5</v>
      </c>
      <c r="K120" s="2">
        <v>14</v>
      </c>
      <c r="L120" s="2">
        <v>4</v>
      </c>
      <c r="M120" s="1">
        <v>-7.4999999999999997E-2</v>
      </c>
      <c r="N120" s="1">
        <v>-5.5E-2</v>
      </c>
      <c r="O120" s="1">
        <v>-5.0000000000000001E-3</v>
      </c>
      <c r="P120" s="1">
        <v>1</v>
      </c>
      <c r="Q120" s="1">
        <v>1</v>
      </c>
      <c r="R120" s="1">
        <v>1.2</v>
      </c>
      <c r="S120" s="2">
        <v>10</v>
      </c>
      <c r="T120" s="2">
        <v>20</v>
      </c>
      <c r="U120" s="2">
        <v>1</v>
      </c>
      <c r="V120" s="1">
        <v>0.86499999999999999</v>
      </c>
      <c r="W120" s="18">
        <v>539.66666666666697</v>
      </c>
      <c r="X120" s="18">
        <v>466.81166666666701</v>
      </c>
    </row>
    <row r="121" spans="2:24" x14ac:dyDescent="0.3">
      <c r="B121" t="s">
        <v>55</v>
      </c>
      <c r="C121">
        <v>2</v>
      </c>
      <c r="D121" t="str">
        <f>Table1[[#This Row],[Pilóta neve]]&amp;Table1[[#This Row],[Rank]]</f>
        <v>Palócz Viktor2</v>
      </c>
      <c r="E121" t="s">
        <v>81</v>
      </c>
      <c r="F121">
        <v>2024</v>
      </c>
      <c r="G121">
        <v>3010</v>
      </c>
      <c r="H121" s="2">
        <v>5</v>
      </c>
      <c r="I121" s="2">
        <v>19</v>
      </c>
      <c r="J121" s="2">
        <v>9</v>
      </c>
      <c r="K121" s="2">
        <v>21</v>
      </c>
      <c r="L121" s="2">
        <v>9</v>
      </c>
      <c r="M121" s="1">
        <v>0.02</v>
      </c>
      <c r="N121" s="1">
        <v>-0.02</v>
      </c>
      <c r="O121" s="1">
        <v>6.5000000000000002E-2</v>
      </c>
      <c r="P121" s="1">
        <v>1</v>
      </c>
      <c r="Q121" s="1">
        <v>1</v>
      </c>
      <c r="R121" s="1">
        <v>1.2</v>
      </c>
      <c r="S121" s="2">
        <v>21</v>
      </c>
      <c r="T121" s="2">
        <v>999</v>
      </c>
      <c r="U121" s="2">
        <v>999</v>
      </c>
      <c r="V121" s="1">
        <v>1.0649999999999999</v>
      </c>
      <c r="W121" s="18">
        <v>158.42105263157899</v>
      </c>
      <c r="X121" s="18">
        <v>168.71842105263201</v>
      </c>
    </row>
    <row r="122" spans="2:24" x14ac:dyDescent="0.3">
      <c r="B122" t="s">
        <v>21</v>
      </c>
      <c r="C122">
        <v>1</v>
      </c>
      <c r="D122" t="str">
        <f>Table1[[#This Row],[Pilóta neve]]&amp;Table1[[#This Row],[Rank]]</f>
        <v>Simon Sándor1</v>
      </c>
      <c r="E122" t="s">
        <v>54</v>
      </c>
      <c r="F122">
        <v>2022</v>
      </c>
      <c r="G122">
        <v>4789</v>
      </c>
      <c r="H122" s="2">
        <v>3</v>
      </c>
      <c r="I122" s="2">
        <v>10</v>
      </c>
      <c r="J122" s="2">
        <v>5</v>
      </c>
      <c r="K122" s="2">
        <v>14</v>
      </c>
      <c r="L122" s="2">
        <v>4</v>
      </c>
      <c r="M122" s="1">
        <v>-6.5000000000000002E-2</v>
      </c>
      <c r="N122" s="1">
        <v>-5.5E-2</v>
      </c>
      <c r="O122" s="1">
        <v>-5.0000000000000001E-3</v>
      </c>
      <c r="P122" s="1">
        <v>1</v>
      </c>
      <c r="Q122" s="1">
        <v>0.9</v>
      </c>
      <c r="R122" s="1">
        <v>1.2</v>
      </c>
      <c r="S122" s="2">
        <v>10</v>
      </c>
      <c r="T122" s="2">
        <v>20</v>
      </c>
      <c r="U122" s="2">
        <v>1</v>
      </c>
      <c r="V122" s="1">
        <v>0.78749999999999998</v>
      </c>
      <c r="W122" s="18">
        <v>478.9</v>
      </c>
      <c r="X122" s="18">
        <v>377.13375000000002</v>
      </c>
    </row>
    <row r="123" spans="2:24" x14ac:dyDescent="0.3">
      <c r="B123" t="s">
        <v>21</v>
      </c>
      <c r="D123" t="str">
        <f>Table1[[#This Row],[Pilóta neve]]&amp;Table1[[#This Row],[Rank]]</f>
        <v>Simon Sándor</v>
      </c>
      <c r="E123" t="s">
        <v>52</v>
      </c>
      <c r="F123">
        <v>2022</v>
      </c>
      <c r="G123">
        <v>4789</v>
      </c>
      <c r="H123" s="2">
        <v>3</v>
      </c>
      <c r="I123" s="2">
        <v>10</v>
      </c>
      <c r="J123" s="2">
        <v>5</v>
      </c>
      <c r="K123" s="2">
        <v>16</v>
      </c>
      <c r="L123" s="2">
        <v>4</v>
      </c>
      <c r="M123" s="1">
        <v>-6.5000000000000002E-2</v>
      </c>
      <c r="N123" s="1">
        <v>-4.4999999999999998E-2</v>
      </c>
      <c r="O123" s="1">
        <v>-2.5000000000000001E-2</v>
      </c>
      <c r="P123" s="1">
        <v>1</v>
      </c>
      <c r="Q123" s="1">
        <v>0.9</v>
      </c>
      <c r="R123" s="1">
        <v>1.2</v>
      </c>
      <c r="S123" s="2">
        <v>10</v>
      </c>
      <c r="T123" s="2">
        <v>20</v>
      </c>
      <c r="U123" s="2">
        <v>1</v>
      </c>
      <c r="V123" s="1">
        <v>0.77849999999999997</v>
      </c>
      <c r="W123" s="18">
        <v>478.9</v>
      </c>
      <c r="X123" s="18">
        <v>372.82364999999999</v>
      </c>
    </row>
    <row r="124" spans="2:24" x14ac:dyDescent="0.3">
      <c r="B124" t="s">
        <v>21</v>
      </c>
      <c r="D124" t="str">
        <f>Table1[[#This Row],[Pilóta neve]]&amp;Table1[[#This Row],[Rank]]</f>
        <v>Simon Sándor</v>
      </c>
      <c r="E124" t="s">
        <v>62</v>
      </c>
      <c r="F124">
        <v>2023</v>
      </c>
      <c r="G124">
        <v>4130</v>
      </c>
      <c r="H124" s="2">
        <v>4</v>
      </c>
      <c r="I124" s="2">
        <v>11</v>
      </c>
      <c r="J124" s="2">
        <v>7</v>
      </c>
      <c r="K124" s="2">
        <v>14</v>
      </c>
      <c r="L124" s="2">
        <v>3</v>
      </c>
      <c r="M124" s="1">
        <v>-5.5E-2</v>
      </c>
      <c r="N124" s="1">
        <v>-5.5E-2</v>
      </c>
      <c r="O124" s="1">
        <v>-4.4999999999999998E-2</v>
      </c>
      <c r="P124" s="1">
        <v>1</v>
      </c>
      <c r="Q124" s="1">
        <v>0.95</v>
      </c>
      <c r="R124" s="1">
        <v>1.2</v>
      </c>
      <c r="S124" s="2">
        <v>10</v>
      </c>
      <c r="T124" s="2">
        <v>20</v>
      </c>
      <c r="U124" s="2">
        <v>1</v>
      </c>
      <c r="V124" s="1">
        <v>0.80274999999999996</v>
      </c>
      <c r="W124" s="18">
        <v>375.45454545454498</v>
      </c>
      <c r="X124" s="18">
        <v>301.396136363636</v>
      </c>
    </row>
    <row r="125" spans="2:24" x14ac:dyDescent="0.3">
      <c r="B125" t="s">
        <v>21</v>
      </c>
      <c r="D125" t="str">
        <f>Table1[[#This Row],[Pilóta neve]]&amp;Table1[[#This Row],[Rank]]</f>
        <v>Simon Sándor</v>
      </c>
      <c r="E125" t="s">
        <v>29</v>
      </c>
      <c r="F125">
        <v>2020</v>
      </c>
      <c r="G125">
        <v>9851</v>
      </c>
      <c r="H125" s="2">
        <v>8</v>
      </c>
      <c r="I125" s="2">
        <v>26</v>
      </c>
      <c r="J125" s="2">
        <v>14</v>
      </c>
      <c r="K125" s="2">
        <v>13</v>
      </c>
      <c r="L125" s="2">
        <v>4</v>
      </c>
      <c r="M125" s="1">
        <v>0.08</v>
      </c>
      <c r="N125" s="1">
        <v>-0.06</v>
      </c>
      <c r="O125" s="1">
        <v>5.0000000000000001E-3</v>
      </c>
      <c r="P125" s="1">
        <v>1</v>
      </c>
      <c r="Q125" s="1">
        <v>0.7</v>
      </c>
      <c r="R125" s="1">
        <v>1.2</v>
      </c>
      <c r="S125" s="2">
        <v>10</v>
      </c>
      <c r="T125" s="2">
        <v>20</v>
      </c>
      <c r="U125" s="2">
        <v>1</v>
      </c>
      <c r="V125" s="1">
        <v>0.71750000000000003</v>
      </c>
      <c r="W125" s="18">
        <v>378.88461538461502</v>
      </c>
      <c r="X125" s="18">
        <v>271.84971153846197</v>
      </c>
    </row>
    <row r="126" spans="2:24" x14ac:dyDescent="0.3">
      <c r="B126" t="s">
        <v>21</v>
      </c>
      <c r="D126" t="str">
        <f>Table1[[#This Row],[Pilóta neve]]&amp;Table1[[#This Row],[Rank]]</f>
        <v>Simon Sándor</v>
      </c>
      <c r="E126" t="s">
        <v>28</v>
      </c>
      <c r="F126">
        <v>2020</v>
      </c>
      <c r="G126">
        <v>9851</v>
      </c>
      <c r="H126" s="2">
        <v>8</v>
      </c>
      <c r="I126" s="2">
        <v>26</v>
      </c>
      <c r="J126" s="2">
        <v>14</v>
      </c>
      <c r="K126" s="2">
        <v>17</v>
      </c>
      <c r="L126" s="2">
        <v>4</v>
      </c>
      <c r="M126" s="1">
        <v>0.08</v>
      </c>
      <c r="N126" s="1">
        <v>-0.04</v>
      </c>
      <c r="O126" s="1">
        <v>-0.03</v>
      </c>
      <c r="P126" s="1">
        <v>1</v>
      </c>
      <c r="Q126" s="1">
        <v>0.7</v>
      </c>
      <c r="R126" s="1">
        <v>1.2</v>
      </c>
      <c r="S126" s="2">
        <v>10</v>
      </c>
      <c r="T126" s="2">
        <v>20</v>
      </c>
      <c r="U126" s="2">
        <v>1</v>
      </c>
      <c r="V126" s="1">
        <v>0.70699999999999996</v>
      </c>
      <c r="W126" s="18">
        <v>378.88461538461502</v>
      </c>
      <c r="X126" s="18">
        <v>267.87142307692301</v>
      </c>
    </row>
    <row r="127" spans="2:24" x14ac:dyDescent="0.3">
      <c r="B127" t="s">
        <v>21</v>
      </c>
      <c r="C127">
        <v>2</v>
      </c>
      <c r="D127" t="str">
        <f>Table1[[#This Row],[Pilóta neve]]&amp;Table1[[#This Row],[Rank]]</f>
        <v>Simon Sándor2</v>
      </c>
      <c r="E127" t="s">
        <v>65</v>
      </c>
      <c r="F127">
        <v>2023</v>
      </c>
      <c r="G127">
        <v>1757</v>
      </c>
      <c r="H127" s="2">
        <v>4</v>
      </c>
      <c r="I127" s="2">
        <v>11</v>
      </c>
      <c r="J127" s="2">
        <v>5</v>
      </c>
      <c r="K127" s="2">
        <v>28</v>
      </c>
      <c r="L127" s="2">
        <v>8</v>
      </c>
      <c r="M127" s="1">
        <v>-0.08</v>
      </c>
      <c r="N127" s="1">
        <v>1.4999999999999999E-2</v>
      </c>
      <c r="O127" s="1">
        <v>-5.0000000000000001E-3</v>
      </c>
      <c r="P127" s="1">
        <v>1</v>
      </c>
      <c r="Q127" s="1">
        <v>0.95</v>
      </c>
      <c r="R127" s="1">
        <v>1.2</v>
      </c>
      <c r="S127" s="2">
        <v>21</v>
      </c>
      <c r="T127" s="2">
        <v>999</v>
      </c>
      <c r="U127" s="2">
        <v>999</v>
      </c>
      <c r="V127" s="1">
        <v>0.88349999999999995</v>
      </c>
      <c r="W127" s="18">
        <v>159.727272727273</v>
      </c>
      <c r="X127" s="18">
        <v>141.11904545454499</v>
      </c>
    </row>
    <row r="128" spans="2:24" x14ac:dyDescent="0.3">
      <c r="B128" t="s">
        <v>26</v>
      </c>
      <c r="C128">
        <v>1</v>
      </c>
      <c r="D128" t="str">
        <f>Table1[[#This Row],[Pilóta neve]]&amp;Table1[[#This Row],[Rank]]</f>
        <v>Stieber József1</v>
      </c>
      <c r="E128" t="s">
        <v>62</v>
      </c>
      <c r="F128">
        <v>2023</v>
      </c>
      <c r="G128">
        <v>2858</v>
      </c>
      <c r="H128" s="2">
        <v>4</v>
      </c>
      <c r="I128" s="2">
        <v>11</v>
      </c>
      <c r="J128" s="2">
        <v>7</v>
      </c>
      <c r="K128" s="2">
        <v>14</v>
      </c>
      <c r="L128" s="2">
        <v>3</v>
      </c>
      <c r="M128" s="1">
        <v>-5.5E-2</v>
      </c>
      <c r="N128" s="1">
        <v>-5.5E-2</v>
      </c>
      <c r="O128" s="1">
        <v>-4.4999999999999998E-2</v>
      </c>
      <c r="P128" s="1">
        <v>1</v>
      </c>
      <c r="Q128" s="1">
        <v>0.95</v>
      </c>
      <c r="R128" s="1">
        <v>1.2</v>
      </c>
      <c r="S128" s="2">
        <v>10</v>
      </c>
      <c r="T128" s="2">
        <v>20</v>
      </c>
      <c r="U128" s="2">
        <v>1</v>
      </c>
      <c r="V128" s="1">
        <v>0.80274999999999996</v>
      </c>
      <c r="W128" s="18">
        <v>259.81818181818198</v>
      </c>
      <c r="X128" s="18">
        <v>208.56904545454501</v>
      </c>
    </row>
    <row r="129" spans="2:24" x14ac:dyDescent="0.3">
      <c r="B129" t="s">
        <v>11</v>
      </c>
      <c r="C129">
        <v>1</v>
      </c>
      <c r="D129" t="str">
        <f>Table1[[#This Row],[Pilóta neve]]&amp;Table1[[#This Row],[Rank]]</f>
        <v>Szabó Péter1</v>
      </c>
      <c r="E129" t="s">
        <v>29</v>
      </c>
      <c r="F129">
        <v>2020</v>
      </c>
      <c r="G129">
        <v>9817</v>
      </c>
      <c r="H129" s="2">
        <v>8</v>
      </c>
      <c r="I129" s="2">
        <v>26</v>
      </c>
      <c r="J129" s="2">
        <v>14</v>
      </c>
      <c r="K129" s="2">
        <v>13</v>
      </c>
      <c r="L129" s="2">
        <v>4</v>
      </c>
      <c r="M129" s="1">
        <v>0.08</v>
      </c>
      <c r="N129" s="1">
        <v>-0.06</v>
      </c>
      <c r="O129" s="1">
        <v>5.0000000000000001E-3</v>
      </c>
      <c r="P129" s="1">
        <v>1</v>
      </c>
      <c r="Q129" s="1">
        <v>0.7</v>
      </c>
      <c r="R129" s="1">
        <v>1.2</v>
      </c>
      <c r="S129" s="2">
        <v>10</v>
      </c>
      <c r="T129" s="2">
        <v>20</v>
      </c>
      <c r="U129" s="2">
        <v>1</v>
      </c>
      <c r="V129" s="1">
        <v>0.71750000000000003</v>
      </c>
      <c r="W129" s="18">
        <v>377.57692307692298</v>
      </c>
      <c r="X129" s="18">
        <v>270.91144230769203</v>
      </c>
    </row>
    <row r="130" spans="2:24" x14ac:dyDescent="0.3">
      <c r="B130" t="s">
        <v>11</v>
      </c>
      <c r="D130" t="str">
        <f>Table1[[#This Row],[Pilóta neve]]&amp;Table1[[#This Row],[Rank]]</f>
        <v>Szabó Péter</v>
      </c>
      <c r="E130" t="s">
        <v>28</v>
      </c>
      <c r="F130">
        <v>2020</v>
      </c>
      <c r="G130">
        <v>9817</v>
      </c>
      <c r="H130" s="2">
        <v>8</v>
      </c>
      <c r="I130" s="2">
        <v>26</v>
      </c>
      <c r="J130" s="2">
        <v>14</v>
      </c>
      <c r="K130" s="2">
        <v>17</v>
      </c>
      <c r="L130" s="2">
        <v>4</v>
      </c>
      <c r="M130" s="1">
        <v>0.08</v>
      </c>
      <c r="N130" s="1">
        <v>-0.04</v>
      </c>
      <c r="O130" s="1">
        <v>-0.03</v>
      </c>
      <c r="P130" s="1">
        <v>1</v>
      </c>
      <c r="Q130" s="1">
        <v>0.7</v>
      </c>
      <c r="R130" s="1">
        <v>1.2</v>
      </c>
      <c r="S130" s="2">
        <v>10</v>
      </c>
      <c r="T130" s="2">
        <v>20</v>
      </c>
      <c r="U130" s="2">
        <v>1</v>
      </c>
      <c r="V130" s="1">
        <v>0.70699999999999996</v>
      </c>
      <c r="W130" s="18">
        <v>377.57692307692298</v>
      </c>
      <c r="X130" s="18">
        <v>266.94688461538499</v>
      </c>
    </row>
    <row r="131" spans="2:24" x14ac:dyDescent="0.3">
      <c r="B131" t="s">
        <v>4</v>
      </c>
      <c r="C131">
        <v>1</v>
      </c>
      <c r="D131" t="str">
        <f>Table1[[#This Row],[Pilóta neve]]&amp;Table1[[#This Row],[Rank]]</f>
        <v>Tóth Mihály1</v>
      </c>
      <c r="E131" t="s">
        <v>29</v>
      </c>
      <c r="F131">
        <v>2020</v>
      </c>
      <c r="G131">
        <v>8860</v>
      </c>
      <c r="H131" s="2">
        <v>8</v>
      </c>
      <c r="I131" s="2">
        <v>26</v>
      </c>
      <c r="J131" s="2">
        <v>14</v>
      </c>
      <c r="K131" s="2">
        <v>13</v>
      </c>
      <c r="L131" s="2">
        <v>4</v>
      </c>
      <c r="M131" s="1">
        <v>0.08</v>
      </c>
      <c r="N131" s="1">
        <v>-0.06</v>
      </c>
      <c r="O131" s="1">
        <v>5.0000000000000001E-3</v>
      </c>
      <c r="P131" s="1">
        <v>1</v>
      </c>
      <c r="Q131" s="1">
        <v>0.7</v>
      </c>
      <c r="R131" s="1">
        <v>1.2</v>
      </c>
      <c r="S131" s="2">
        <v>10</v>
      </c>
      <c r="T131" s="2">
        <v>20</v>
      </c>
      <c r="U131" s="2">
        <v>1</v>
      </c>
      <c r="V131" s="1">
        <v>0.71750000000000003</v>
      </c>
      <c r="W131" s="18">
        <v>340.769230769231</v>
      </c>
      <c r="X131" s="18">
        <v>244.50192307692299</v>
      </c>
    </row>
    <row r="132" spans="2:24" x14ac:dyDescent="0.3">
      <c r="B132" t="s">
        <v>4</v>
      </c>
      <c r="D132" t="str">
        <f>Table1[[#This Row],[Pilóta neve]]&amp;Table1[[#This Row],[Rank]]</f>
        <v>Tóth Mihály</v>
      </c>
      <c r="E132" t="s">
        <v>28</v>
      </c>
      <c r="F132">
        <v>2020</v>
      </c>
      <c r="G132">
        <v>8860</v>
      </c>
      <c r="H132" s="2">
        <v>8</v>
      </c>
      <c r="I132" s="2">
        <v>26</v>
      </c>
      <c r="J132" s="2">
        <v>14</v>
      </c>
      <c r="K132" s="2">
        <v>17</v>
      </c>
      <c r="L132" s="2">
        <v>4</v>
      </c>
      <c r="M132" s="1">
        <v>0.08</v>
      </c>
      <c r="N132" s="1">
        <v>-0.04</v>
      </c>
      <c r="O132" s="1">
        <v>-0.03</v>
      </c>
      <c r="P132" s="1">
        <v>1</v>
      </c>
      <c r="Q132" s="1">
        <v>0.7</v>
      </c>
      <c r="R132" s="1">
        <v>1.2</v>
      </c>
      <c r="S132" s="2">
        <v>10</v>
      </c>
      <c r="T132" s="2">
        <v>20</v>
      </c>
      <c r="U132" s="2">
        <v>1</v>
      </c>
      <c r="V132" s="1">
        <v>0.70699999999999996</v>
      </c>
      <c r="W132" s="18">
        <v>340.769230769231</v>
      </c>
      <c r="X132" s="18">
        <v>240.923846153846</v>
      </c>
    </row>
    <row r="133" spans="2:24" x14ac:dyDescent="0.3">
      <c r="B133" t="s">
        <v>69</v>
      </c>
      <c r="C133">
        <v>1</v>
      </c>
      <c r="D133" t="str">
        <f>Table1[[#This Row],[Pilóta neve]]&amp;Table1[[#This Row],[Rank]]</f>
        <v>Turányi Gábor1</v>
      </c>
      <c r="E133" t="s">
        <v>62</v>
      </c>
      <c r="F133">
        <v>2023</v>
      </c>
      <c r="G133">
        <v>2869</v>
      </c>
      <c r="H133" s="2">
        <v>4</v>
      </c>
      <c r="I133" s="2">
        <v>11</v>
      </c>
      <c r="J133" s="2">
        <v>7</v>
      </c>
      <c r="K133" s="2">
        <v>14</v>
      </c>
      <c r="L133" s="2">
        <v>3</v>
      </c>
      <c r="M133" s="1">
        <v>-5.5E-2</v>
      </c>
      <c r="N133" s="1">
        <v>-5.5E-2</v>
      </c>
      <c r="O133" s="1">
        <v>-4.4999999999999998E-2</v>
      </c>
      <c r="P133" s="1">
        <v>1</v>
      </c>
      <c r="Q133" s="1">
        <v>0.95</v>
      </c>
      <c r="R133" s="1">
        <v>1.2</v>
      </c>
      <c r="S133" s="2">
        <v>10</v>
      </c>
      <c r="T133" s="2">
        <v>20</v>
      </c>
      <c r="U133" s="2">
        <v>1</v>
      </c>
      <c r="V133" s="1">
        <v>0.80274999999999996</v>
      </c>
      <c r="W133" s="18">
        <v>260.81818181818198</v>
      </c>
      <c r="X133" s="18">
        <v>209.37179545454501</v>
      </c>
    </row>
  </sheetData>
  <sortState xmlns:xlrd2="http://schemas.microsoft.com/office/spreadsheetml/2017/richdata2" ref="B2:T120">
    <sortCondition ref="B2:B120"/>
    <sortCondition descending="1" ref="T2:T120"/>
  </sortState>
  <printOptions horizontalCentered="1"/>
  <pageMargins left="0.23622047244094491" right="0.23622047244094491" top="1.5354330708661419" bottom="0.74803149606299213" header="0.70866141732283472" footer="0.31496062992125984"/>
  <pageSetup scale="94" fitToWidth="2" fitToHeight="0" orientation="landscape" r:id="rId1"/>
  <headerFooter>
    <oddHeader>&amp;C&amp;"-,Félkövér"&amp;18A Ballonrepülő Szakág 2025. évi előzetes ranglistája</oddHeader>
    <oddFooter>&amp;LBudapest, 2024 december 9.&amp;RBallonrepülő Szakág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3</vt:i4>
      </vt:variant>
    </vt:vector>
  </HeadingPairs>
  <TitlesOfParts>
    <vt:vector size="5" baseType="lpstr">
      <vt:lpstr>Summary</vt:lpstr>
      <vt:lpstr>CalcResults</vt:lpstr>
      <vt:lpstr>CalcResults!Nyomtatási_cím</vt:lpstr>
      <vt:lpstr>CalcResults!Nyomtatási_terület</vt:lpstr>
      <vt:lpstr>Summary!Nyomtatási_terület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peter.nagy</dc:creator>
  <cp:lastModifiedBy>Nagy Péter</cp:lastModifiedBy>
  <cp:lastPrinted>2024-12-09T21:01:56Z</cp:lastPrinted>
  <dcterms:created xsi:type="dcterms:W3CDTF">2016-12-06T17:31:02Z</dcterms:created>
  <dcterms:modified xsi:type="dcterms:W3CDTF">2024-12-09T22:26:43Z</dcterms:modified>
</cp:coreProperties>
</file>